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12330"/>
  </bookViews>
  <sheets>
    <sheet name="Νέο Λύκειο - Α' Λυκείου" sheetId="2" r:id="rId1"/>
    <sheet name="Σενάριο 1 - Επανάληψη Τάξης" sheetId="3" r:id="rId2"/>
    <sheet name="Σενάριο 2 - Επανεξέταση" sheetId="4" r:id="rId3"/>
    <sheet name="Σενάριο 3 - Προαγωγή" sheetId="5" r:id="rId4"/>
    <sheet name="Σενάριο 4 - 4ο Κριτήριο" sheetId="6" r:id="rId5"/>
  </sheets>
  <definedNames>
    <definedName name="_xlnm.Print_Area" localSheetId="0">'Νέο Λύκειο - Α'' Λυκείου'!$A$1:$G$26</definedName>
    <definedName name="_xlnm.Print_Area" localSheetId="1">'Σενάριο 1 - Επανάληψη Τάξης'!$A$1:$G$26</definedName>
    <definedName name="_xlnm.Print_Area" localSheetId="2">'Σενάριο 2 - Επανεξέταση'!$A$1:$G$26</definedName>
    <definedName name="_xlnm.Print_Area" localSheetId="3">'Σενάριο 3 - Προαγωγή'!$A$1:$G$26</definedName>
    <definedName name="_xlnm.Print_Area" localSheetId="4">'Σενάριο 4 - 4ο Κριτήριο'!$A$1:$G$26</definedName>
  </definedNames>
  <calcPr calcId="144525"/>
</workbook>
</file>

<file path=xl/calcChain.xml><?xml version="1.0" encoding="utf-8"?>
<calcChain xmlns="http://schemas.openxmlformats.org/spreadsheetml/2006/main">
  <c r="D20" i="6" l="1"/>
  <c r="F20" i="6" s="1"/>
  <c r="D19" i="6"/>
  <c r="F19" i="6" s="1"/>
  <c r="F18" i="6"/>
  <c r="D18" i="6"/>
  <c r="D17" i="6"/>
  <c r="F17" i="6" s="1"/>
  <c r="F16" i="6"/>
  <c r="D16" i="6"/>
  <c r="D15" i="6"/>
  <c r="F15" i="6" s="1"/>
  <c r="F14" i="6"/>
  <c r="D14" i="6"/>
  <c r="D13" i="6"/>
  <c r="F13" i="6" s="1"/>
  <c r="D12" i="6"/>
  <c r="F12" i="6" s="1"/>
  <c r="D11" i="6"/>
  <c r="F11" i="6" s="1"/>
  <c r="D9" i="6"/>
  <c r="F9" i="6" s="1"/>
  <c r="F8" i="6"/>
  <c r="D8" i="6"/>
  <c r="D6" i="6"/>
  <c r="F6" i="6" s="1"/>
  <c r="F5" i="6"/>
  <c r="D5" i="6"/>
  <c r="D4" i="6"/>
  <c r="F4" i="6" s="1"/>
  <c r="F3" i="6" l="1"/>
  <c r="F7" i="6"/>
  <c r="F10" i="6"/>
  <c r="D20" i="5"/>
  <c r="F20" i="5" s="1"/>
  <c r="D19" i="5"/>
  <c r="F19" i="5" s="1"/>
  <c r="F18" i="5"/>
  <c r="D18" i="5"/>
  <c r="D17" i="5"/>
  <c r="F17" i="5" s="1"/>
  <c r="F16" i="5"/>
  <c r="D16" i="5"/>
  <c r="D15" i="5"/>
  <c r="F15" i="5" s="1"/>
  <c r="F14" i="5"/>
  <c r="D14" i="5"/>
  <c r="D13" i="5"/>
  <c r="F13" i="5" s="1"/>
  <c r="F12" i="5"/>
  <c r="D12" i="5"/>
  <c r="D11" i="5"/>
  <c r="F11" i="5" s="1"/>
  <c r="D9" i="5"/>
  <c r="F9" i="5" s="1"/>
  <c r="F8" i="5"/>
  <c r="D8" i="5"/>
  <c r="D6" i="5"/>
  <c r="F6" i="5" s="1"/>
  <c r="F5" i="5"/>
  <c r="D5" i="5"/>
  <c r="D4" i="5"/>
  <c r="F4" i="5" s="1"/>
  <c r="F3" i="5" s="1"/>
  <c r="D20" i="4"/>
  <c r="F20" i="4" s="1"/>
  <c r="D19" i="4"/>
  <c r="F19" i="4" s="1"/>
  <c r="D18" i="4"/>
  <c r="F18" i="4" s="1"/>
  <c r="D17" i="4"/>
  <c r="F17" i="4" s="1"/>
  <c r="F16" i="4"/>
  <c r="D16" i="4"/>
  <c r="D15" i="4"/>
  <c r="F15" i="4" s="1"/>
  <c r="F14" i="4"/>
  <c r="D14" i="4"/>
  <c r="D13" i="4"/>
  <c r="F13" i="4" s="1"/>
  <c r="F12" i="4"/>
  <c r="D12" i="4"/>
  <c r="D11" i="4"/>
  <c r="F11" i="4" s="1"/>
  <c r="D9" i="4"/>
  <c r="F9" i="4" s="1"/>
  <c r="D8" i="4"/>
  <c r="F8" i="4" s="1"/>
  <c r="D6" i="4"/>
  <c r="F6" i="4" s="1"/>
  <c r="D5" i="4"/>
  <c r="F5" i="4" s="1"/>
  <c r="D4" i="4"/>
  <c r="F4" i="4" s="1"/>
  <c r="D20" i="3"/>
  <c r="F20" i="3" s="1"/>
  <c r="D19" i="3"/>
  <c r="F19" i="3" s="1"/>
  <c r="D18" i="3"/>
  <c r="F18" i="3" s="1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9" i="3"/>
  <c r="F9" i="3" s="1"/>
  <c r="D8" i="3"/>
  <c r="F8" i="3" s="1"/>
  <c r="D6" i="3"/>
  <c r="F6" i="3" s="1"/>
  <c r="D5" i="3"/>
  <c r="F5" i="3" s="1"/>
  <c r="D4" i="3"/>
  <c r="F4" i="3" s="1"/>
  <c r="F25" i="6" l="1"/>
  <c r="F24" i="6"/>
  <c r="F21" i="6"/>
  <c r="F26" i="6"/>
  <c r="F7" i="5"/>
  <c r="F10" i="5"/>
  <c r="F3" i="4"/>
  <c r="F7" i="4"/>
  <c r="F10" i="4"/>
  <c r="F3" i="3"/>
  <c r="F10" i="3"/>
  <c r="F7" i="3"/>
  <c r="F25" i="3"/>
  <c r="D19" i="2"/>
  <c r="F19" i="2" s="1"/>
  <c r="D18" i="2"/>
  <c r="F18" i="2" s="1"/>
  <c r="F23" i="6" l="1"/>
  <c r="G21" i="6" s="1"/>
  <c r="F21" i="5"/>
  <c r="F26" i="5"/>
  <c r="F25" i="5"/>
  <c r="F24" i="5"/>
  <c r="F26" i="4"/>
  <c r="F21" i="4"/>
  <c r="F24" i="4"/>
  <c r="F25" i="4"/>
  <c r="F24" i="3"/>
  <c r="F26" i="3"/>
  <c r="F21" i="3"/>
  <c r="F23" i="3" s="1"/>
  <c r="D4" i="2"/>
  <c r="G16" i="6" l="1"/>
  <c r="G5" i="6"/>
  <c r="G6" i="6"/>
  <c r="G14" i="6"/>
  <c r="G15" i="6"/>
  <c r="G17" i="6"/>
  <c r="G4" i="6"/>
  <c r="A22" i="6" s="1"/>
  <c r="G18" i="6"/>
  <c r="G13" i="6"/>
  <c r="G12" i="6"/>
  <c r="G8" i="6"/>
  <c r="G11" i="6"/>
  <c r="G9" i="6"/>
  <c r="F23" i="5"/>
  <c r="G21" i="5" s="1"/>
  <c r="F23" i="4"/>
  <c r="G21" i="4" s="1"/>
  <c r="G4" i="3"/>
  <c r="G14" i="3"/>
  <c r="G13" i="3"/>
  <c r="G15" i="3"/>
  <c r="G6" i="3"/>
  <c r="G5" i="3"/>
  <c r="G9" i="3"/>
  <c r="G8" i="3"/>
  <c r="G18" i="3"/>
  <c r="G17" i="3"/>
  <c r="G11" i="3"/>
  <c r="G12" i="3"/>
  <c r="G16" i="3"/>
  <c r="G21" i="3"/>
  <c r="D15" i="2"/>
  <c r="F15" i="2" s="1"/>
  <c r="G6" i="5" l="1"/>
  <c r="G5" i="5"/>
  <c r="G17" i="5"/>
  <c r="G16" i="5"/>
  <c r="G18" i="5"/>
  <c r="G4" i="5"/>
  <c r="G15" i="5"/>
  <c r="G14" i="5"/>
  <c r="G9" i="5"/>
  <c r="G8" i="5"/>
  <c r="G11" i="5"/>
  <c r="G12" i="5"/>
  <c r="G13" i="5"/>
  <c r="A22" i="3"/>
  <c r="G18" i="4"/>
  <c r="G16" i="4"/>
  <c r="G6" i="4"/>
  <c r="G5" i="4"/>
  <c r="G14" i="4"/>
  <c r="G15" i="4"/>
  <c r="G17" i="4"/>
  <c r="G4" i="4"/>
  <c r="G11" i="4"/>
  <c r="G12" i="4"/>
  <c r="G9" i="4"/>
  <c r="G8" i="4"/>
  <c r="G13" i="4"/>
  <c r="D20" i="2"/>
  <c r="F20" i="2" s="1"/>
  <c r="D17" i="2"/>
  <c r="F17" i="2" s="1"/>
  <c r="D16" i="2"/>
  <c r="F16" i="2" s="1"/>
  <c r="D14" i="2"/>
  <c r="F14" i="2" s="1"/>
  <c r="D13" i="2"/>
  <c r="F13" i="2" s="1"/>
  <c r="D12" i="2"/>
  <c r="F12" i="2" s="1"/>
  <c r="D11" i="2"/>
  <c r="D9" i="2"/>
  <c r="D8" i="2"/>
  <c r="F8" i="2" s="1"/>
  <c r="D6" i="2"/>
  <c r="F6" i="2" s="1"/>
  <c r="D5" i="2"/>
  <c r="F5" i="2" s="1"/>
  <c r="A22" i="5" l="1"/>
  <c r="A22" i="4"/>
  <c r="F11" i="2"/>
  <c r="F9" i="2"/>
  <c r="F4" i="2"/>
  <c r="F7" i="2" l="1"/>
  <c r="F10" i="2"/>
  <c r="F3" i="2"/>
  <c r="F26" i="2" l="1"/>
  <c r="F24" i="2"/>
  <c r="F25" i="2"/>
  <c r="F21" i="2"/>
  <c r="F23" i="2" l="1"/>
  <c r="G18" i="2" l="1"/>
  <c r="G15" i="2"/>
  <c r="G16" i="2"/>
  <c r="G17" i="2"/>
  <c r="G14" i="2"/>
  <c r="G5" i="2"/>
  <c r="G12" i="2"/>
  <c r="G11" i="2"/>
  <c r="G9" i="2"/>
  <c r="G6" i="2"/>
  <c r="G13" i="2"/>
  <c r="G8" i="2"/>
  <c r="G4" i="2"/>
  <c r="G21" i="2"/>
  <c r="A22" i="2" l="1"/>
</calcChain>
</file>

<file path=xl/comments1.xml><?xml version="1.0" encoding="utf-8"?>
<comments xmlns="http://schemas.openxmlformats.org/spreadsheetml/2006/main">
  <authors>
    <author>Spyros</author>
  </authors>
  <commentList>
    <comment ref="G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στα Αρχαία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στα αρχαία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Γλώσσα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Γλώσσα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Λογοτεχνία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Λογοτεχνία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στην Άλγεβρα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στην Άλγεβρα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9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Γεωμετρία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Γεωμετρία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1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Φυσική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Φυσική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2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Χημεία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Χημεία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3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Βιολογία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Βιολογία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Spyros</author>
  </authors>
  <commentList>
    <comment ref="G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στα Αρχαία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στα αρχαία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Γλώσσα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Γλώσσα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Λογοτεχνία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Λογοτεχνία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στην Άλγεβρα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στην Άλγεβρα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9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Γεωμετρία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Γεωμετρία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1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Φυσική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Φυσική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2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Χημεία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Χημεία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3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Βιολογία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Βιολογία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Spyros</author>
  </authors>
  <commentList>
    <comment ref="G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στα Αρχαία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στα αρχαία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Γλώσσα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Γλώσσα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Λογοτεχνία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Λογοτεχνία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στην Άλγεβρα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στην Άλγεβρα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9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Γεωμετρία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Γεωμετρία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1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Φυσική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Φυσική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2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Χημεία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Χημεία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3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Βιολογία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Βιολογία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Spyros</author>
  </authors>
  <commentList>
    <comment ref="G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στα Αρχαία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στα αρχαία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Γλώσσα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Γλώσσα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Λογοτεχνία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Λογοτεχνία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στην Άλγεβρα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στην Άλγεβρα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9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Γεωμετρία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Γεωμετρία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1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Φυσική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Φυσική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2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Χημεία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Χημεία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3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Βιολογία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Βιολογία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Spyros</author>
  </authors>
  <commentList>
    <comment ref="G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στα Αρχαία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στα αρχαία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Γλώσσα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Γλώσσα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Λογοτεχνία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Λογοτεχνία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της Ελληνικής Γλώσσας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στην Άλγεβρα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στην Άλγεβρα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9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Γεωμετρία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Γεωμετρία &lt; 10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Μαθηματικών &lt; 10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1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Φυσική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Φυσική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2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Χημεία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Χημεία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3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στη Βιολογία θα πρέπει: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στη Βιολογία &lt; 8
  </t>
        </r>
        <r>
          <rPr>
            <b/>
            <sz val="9"/>
            <color indexed="81"/>
            <rFont val="Tahoma"/>
            <family val="2"/>
            <charset val="161"/>
          </rPr>
          <t>3</t>
        </r>
        <r>
          <rPr>
            <sz val="9"/>
            <color indexed="81"/>
            <rFont val="Tahoma"/>
            <charset val="1"/>
          </rPr>
          <t xml:space="preserve">.Να έχει βαθμό στο μάθημα των Φυσικών Επιστημών &lt; 8
  </t>
        </r>
        <r>
          <rPr>
            <b/>
            <sz val="9"/>
            <color indexed="81"/>
            <rFont val="Tahoma"/>
            <family val="2"/>
            <charset val="161"/>
          </rPr>
          <t>4</t>
        </r>
        <r>
          <rPr>
            <sz val="9"/>
            <color indexed="81"/>
            <rFont val="Tahoma"/>
            <charset val="1"/>
          </rPr>
          <t xml:space="preserve">.Να μην ισχύει το 4ο κριτήριο
</t>
        </r>
      </text>
    </comment>
    <comment ref="G14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charset val="1"/>
          </rPr>
          <t xml:space="preserve">Για να εξεταστεί ξανά ένας μαθητής στο μάθημα αυτό πρέπει
  </t>
        </r>
        <r>
          <rPr>
            <b/>
            <sz val="9"/>
            <color indexed="81"/>
            <rFont val="Tahoma"/>
            <family val="2"/>
            <charset val="161"/>
          </rPr>
          <t>1</t>
        </r>
        <r>
          <rPr>
            <sz val="9"/>
            <color indexed="81"/>
            <rFont val="Tahoma"/>
            <charset val="1"/>
          </rPr>
          <t xml:space="preserve">.Να ισχύει το 1ο κριτήριο
  </t>
        </r>
        <r>
          <rPr>
            <b/>
            <sz val="9"/>
            <color indexed="81"/>
            <rFont val="Tahoma"/>
            <family val="2"/>
            <charset val="161"/>
          </rPr>
          <t>2</t>
        </r>
        <r>
          <rPr>
            <sz val="9"/>
            <color indexed="81"/>
            <rFont val="Tahoma"/>
            <charset val="1"/>
          </rPr>
          <t xml:space="preserve">.Να έχει βαθμό στο μάθημα αυτό &lt; 8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<sst xmlns="http://schemas.openxmlformats.org/spreadsheetml/2006/main" count="155" uniqueCount="31">
  <si>
    <t>Μαθήματα</t>
  </si>
  <si>
    <t>Μ.Ο. Προφορ.</t>
  </si>
  <si>
    <t>Γραπτά</t>
  </si>
  <si>
    <t>Προφορ. 
Α' Τετρ.</t>
  </si>
  <si>
    <t>Προφορ. 
Β' Τετρ.</t>
  </si>
  <si>
    <t>Ελληνική Γλώσσα (9 ώρες)</t>
  </si>
  <si>
    <t xml:space="preserve">    Αρχαία Ελληνική Γλώσσα &amp; Γραμμ. (5 ώρες)</t>
  </si>
  <si>
    <t xml:space="preserve">    Νέα Ελληνική Γλώσσα (2 ώρες)</t>
  </si>
  <si>
    <t xml:space="preserve">    Λογοτεχνία (2 ώρες)</t>
  </si>
  <si>
    <t>Μαθηματικά (5 ώρες)</t>
  </si>
  <si>
    <t xml:space="preserve">    Άλγεβρα (3 ώρες)</t>
  </si>
  <si>
    <t xml:space="preserve">    Γεωμετρία (2 ώρες)</t>
  </si>
  <si>
    <t>Φυσικές Επιστήμες (6 ώρες)</t>
  </si>
  <si>
    <t xml:space="preserve">    Φυσική (2 ώρες)</t>
  </si>
  <si>
    <t xml:space="preserve">    Χημεία (2 ώρες)</t>
  </si>
  <si>
    <t xml:space="preserve">    Βιολογία (2 ώρες)</t>
  </si>
  <si>
    <t>Ιστορία (2 ώρες)</t>
  </si>
  <si>
    <t>Πολιτική Παιδεία (3 ώρες)</t>
  </si>
  <si>
    <t>Θρησκευτικά (2 ώρες)</t>
  </si>
  <si>
    <t>Ερευνητική Εργασία (2 ώρες)</t>
  </si>
  <si>
    <t>Ξένη Γλώσσα (2 ώρες)</t>
  </si>
  <si>
    <t>Φυσική Αγωγή (2 ώρες)</t>
  </si>
  <si>
    <t>Μάθημα Επιλογής (2 ώρες)</t>
  </si>
  <si>
    <t xml:space="preserve">Γενικός Μέσος Όρος :  </t>
  </si>
  <si>
    <r>
      <rPr>
        <b/>
        <sz val="12"/>
        <color theme="1"/>
        <rFont val="Calibri"/>
        <family val="2"/>
        <charset val="161"/>
        <scheme val="minor"/>
      </rPr>
      <t>4o κριτήριο.</t>
    </r>
    <r>
      <rPr>
        <sz val="12"/>
        <color theme="1"/>
        <rFont val="Calibri"/>
        <family val="2"/>
        <charset val="161"/>
        <scheme val="minor"/>
      </rPr>
      <t xml:space="preserve"> Βαθμός &gt;=8 στην Ελληνική Γλώσσα ή/και στα Μαθηματικά και Μ.Ο. στα Ελληνική Γλώσσα, Φυσικές Επιστήμες, Μαθηματικά &gt;= 12,5</t>
    </r>
  </si>
  <si>
    <r>
      <rPr>
        <b/>
        <sz val="12"/>
        <color theme="1"/>
        <rFont val="Calibri"/>
        <family val="2"/>
        <charset val="161"/>
        <scheme val="minor"/>
      </rPr>
      <t>1ο κριτήριο.</t>
    </r>
    <r>
      <rPr>
        <sz val="12"/>
        <color theme="1"/>
        <rFont val="Calibri"/>
        <family val="2"/>
        <charset val="161"/>
        <scheme val="minor"/>
      </rPr>
      <t xml:space="preserve"> Επίτευξη Γενικού Μέσου Όρου &gt;= 10</t>
    </r>
  </si>
  <si>
    <r>
      <rPr>
        <b/>
        <sz val="12"/>
        <color theme="1"/>
        <rFont val="Calibri"/>
        <family val="2"/>
        <charset val="161"/>
        <scheme val="minor"/>
      </rPr>
      <t>2ο κριτήριο.</t>
    </r>
    <r>
      <rPr>
        <sz val="12"/>
        <color theme="1"/>
        <rFont val="Calibri"/>
        <family val="2"/>
        <charset val="161"/>
        <scheme val="minor"/>
      </rPr>
      <t xml:space="preserve"> Επίτευξη στην Ελληνική Γλώσσα και στα Μαθηματικά Μέσου Όρου &gt;= 10</t>
    </r>
  </si>
  <si>
    <r>
      <rPr>
        <b/>
        <sz val="12"/>
        <color theme="1"/>
        <rFont val="Calibri"/>
        <family val="2"/>
        <charset val="161"/>
        <scheme val="minor"/>
      </rPr>
      <t>3ο κριτήριο.</t>
    </r>
    <r>
      <rPr>
        <sz val="12"/>
        <color theme="1"/>
        <rFont val="Calibri"/>
        <family val="2"/>
        <charset val="161"/>
        <scheme val="minor"/>
      </rPr>
      <t xml:space="preserve"> Επίτευξη σε όλα τα υπόλοιπα Μέσου Όρου &gt;= 8</t>
    </r>
  </si>
  <si>
    <t>Επανεξέταση</t>
  </si>
  <si>
    <t>Τελικός
Βαθμός</t>
  </si>
  <si>
    <t xml:space="preserve">        4ο ΛΥΚΕΙΟ ΑΛΙΜΟΥ - ΥΠΟΛΟΓΙΣΜΟΣ ΓΕΝΙΚΟΥ ΜΕΣΟΥ ΟΡΟΥ Α' ΛΥΚΕΙΟΥ (Νέο Λύκειο)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</si>
</sst>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5" fillId="0" borderId="1" xfId="0" applyNumberFormat="1" applyFont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/>
    </xf>
    <xf numFmtId="0" fontId="0" fillId="5" borderId="1" xfId="0" applyFill="1" applyBorder="1" applyAlignment="1" applyProtection="1">
      <alignment horizontal="left"/>
    </xf>
    <xf numFmtId="0" fontId="0" fillId="5" borderId="1" xfId="0" applyFill="1" applyBorder="1" applyAlignment="1" applyProtection="1">
      <alignment horizontal="left" wrapText="1"/>
    </xf>
    <xf numFmtId="0" fontId="1" fillId="4" borderId="1" xfId="0" applyFont="1" applyFill="1" applyBorder="1" applyAlignment="1" applyProtection="1">
      <alignment horizontal="left" wrapText="1"/>
    </xf>
    <xf numFmtId="0" fontId="0" fillId="5" borderId="1" xfId="0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/>
    </xf>
    <xf numFmtId="0" fontId="0" fillId="6" borderId="0" xfId="0" applyFill="1"/>
    <xf numFmtId="0" fontId="0" fillId="0" borderId="1" xfId="0" applyFont="1" applyFill="1" applyBorder="1" applyAlignment="1" applyProtection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164" fontId="4" fillId="0" borderId="4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338372</xdr:colOff>
      <xdr:row>0</xdr:row>
      <xdr:rowOff>377231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338372" cy="320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338372</xdr:colOff>
      <xdr:row>0</xdr:row>
      <xdr:rowOff>377231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338372" cy="320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338372</xdr:colOff>
      <xdr:row>0</xdr:row>
      <xdr:rowOff>377231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338372" cy="320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338372</xdr:colOff>
      <xdr:row>0</xdr:row>
      <xdr:rowOff>377231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338372" cy="320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338372</xdr:colOff>
      <xdr:row>0</xdr:row>
      <xdr:rowOff>377231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338372" cy="32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4" sqref="B4"/>
    </sheetView>
  </sheetViews>
  <sheetFormatPr defaultColWidth="0" defaultRowHeight="15" zeroHeight="1" x14ac:dyDescent="0.25"/>
  <cols>
    <col min="1" max="1" width="69.42578125" customWidth="1"/>
    <col min="2" max="2" width="11.7109375" customWidth="1"/>
    <col min="3" max="3" width="11.28515625" customWidth="1"/>
    <col min="4" max="4" width="11.85546875" customWidth="1"/>
    <col min="5" max="5" width="11" customWidth="1"/>
    <col min="6" max="6" width="11.85546875" customWidth="1"/>
    <col min="7" max="7" width="15" customWidth="1"/>
    <col min="8" max="8" width="0" hidden="1" customWidth="1"/>
  </cols>
  <sheetData>
    <row r="1" spans="1:7" ht="32.25" customHeight="1" x14ac:dyDescent="0.25">
      <c r="A1" s="20" t="s">
        <v>30</v>
      </c>
      <c r="B1" s="20"/>
      <c r="C1" s="20"/>
      <c r="D1" s="20"/>
      <c r="E1" s="20"/>
      <c r="F1" s="20"/>
      <c r="G1" s="20"/>
    </row>
    <row r="2" spans="1:7" ht="31.5" customHeight="1" x14ac:dyDescent="0.25">
      <c r="A2" s="5" t="s">
        <v>0</v>
      </c>
      <c r="B2" s="5" t="s">
        <v>3</v>
      </c>
      <c r="C2" s="5" t="s">
        <v>4</v>
      </c>
      <c r="D2" s="5" t="s">
        <v>1</v>
      </c>
      <c r="E2" s="5" t="s">
        <v>2</v>
      </c>
      <c r="F2" s="5" t="s">
        <v>29</v>
      </c>
      <c r="G2" s="5" t="s">
        <v>28</v>
      </c>
    </row>
    <row r="3" spans="1:7" s="14" customFormat="1" x14ac:dyDescent="0.25">
      <c r="A3" s="6" t="s">
        <v>5</v>
      </c>
      <c r="B3" s="30"/>
      <c r="C3" s="31"/>
      <c r="D3" s="31"/>
      <c r="E3" s="31"/>
      <c r="F3" s="16" t="str">
        <f>IF(AND(F4&lt;&gt;"",F5&lt;&gt;"",F6&lt;&gt;""),ROUND(AVERAGE(F4,F5,F6),1),"")</f>
        <v/>
      </c>
      <c r="G3" s="17"/>
    </row>
    <row r="4" spans="1:7" x14ac:dyDescent="0.25">
      <c r="A4" s="7" t="s">
        <v>6</v>
      </c>
      <c r="B4" s="1"/>
      <c r="C4" s="1"/>
      <c r="D4" s="2" t="str">
        <f>IF(AND(B4&gt;0,C4&gt;0),ROUND((B4+C4)/2,1),"")</f>
        <v/>
      </c>
      <c r="E4" s="1"/>
      <c r="F4" s="3" t="str">
        <f>IF(AND(D4&lt;&gt;"",E4&lt;&gt;""),ROUND((D4+E4)/2,1),"")</f>
        <v/>
      </c>
      <c r="G4" s="15" t="str">
        <f>IF(AND(F$3&lt;&gt;"",F$3&lt;10,F4&lt;&gt;"",F4&lt;10,F$23="ΝΑΙ",F$26="ΟΧΙ"),"Επανεξέταση","")</f>
        <v/>
      </c>
    </row>
    <row r="5" spans="1:7" x14ac:dyDescent="0.25">
      <c r="A5" s="8" t="s">
        <v>7</v>
      </c>
      <c r="B5" s="1"/>
      <c r="C5" s="1"/>
      <c r="D5" s="2" t="str">
        <f>IF(AND(B5&gt;0,C5&gt;0),ROUND((B5+C5)/2,1),"")</f>
        <v/>
      </c>
      <c r="E5" s="1"/>
      <c r="F5" s="3" t="str">
        <f>IF(AND(D5&lt;&gt;"",E5&lt;&gt;""),ROUND((D5+E5)/2,1),"")</f>
        <v/>
      </c>
      <c r="G5" s="15" t="str">
        <f>IF(AND(F$3&lt;&gt;"",F$3&lt;10,F5&lt;&gt;"",F5&lt;10,F$23="ΝΑΙ",F$26="ΟΧΙ"),"Επανεξέταση","")</f>
        <v/>
      </c>
    </row>
    <row r="6" spans="1:7" x14ac:dyDescent="0.25">
      <c r="A6" s="8" t="s">
        <v>8</v>
      </c>
      <c r="B6" s="1"/>
      <c r="C6" s="1"/>
      <c r="D6" s="2" t="str">
        <f>IF(AND(B6&gt;0,C6&gt;0),ROUND((B6+C6)/2,1),"")</f>
        <v/>
      </c>
      <c r="E6" s="1"/>
      <c r="F6" s="3" t="str">
        <f>IF(AND(D6&lt;&gt;"",E6&lt;&gt;""),ROUND((D6+E6)/2,1),"")</f>
        <v/>
      </c>
      <c r="G6" s="15" t="str">
        <f>IF(AND(F$3&lt;&gt;"",F$3&lt;10,F6&lt;&gt;"",F6&lt;10,F$23="ΝΑΙ",F$26="ΟΧΙ"),"Επανεξέταση","")</f>
        <v/>
      </c>
    </row>
    <row r="7" spans="1:7" x14ac:dyDescent="0.25">
      <c r="A7" s="9" t="s">
        <v>9</v>
      </c>
      <c r="B7" s="30"/>
      <c r="C7" s="31"/>
      <c r="D7" s="31"/>
      <c r="E7" s="31"/>
      <c r="F7" s="16" t="str">
        <f>IF(AND(F8&lt;&gt;"",F9&lt;&gt;""),ROUND(AVERAGE(F8,F9),1),"")</f>
        <v/>
      </c>
      <c r="G7" s="17"/>
    </row>
    <row r="8" spans="1:7" x14ac:dyDescent="0.25">
      <c r="A8" s="10" t="s">
        <v>10</v>
      </c>
      <c r="B8" s="1"/>
      <c r="C8" s="1"/>
      <c r="D8" s="2" t="str">
        <f>IF(AND(B8&gt;0,C8&gt;0),ROUND((B8+C8)/2,1),"")</f>
        <v/>
      </c>
      <c r="E8" s="1"/>
      <c r="F8" s="3" t="str">
        <f>IF(AND(D8&lt;&gt;"",E8&lt;&gt;""),ROUND((D8+E8)/2,1),"")</f>
        <v/>
      </c>
      <c r="G8" s="15" t="str">
        <f>IF(AND(F$7&lt;&gt;"",F$7&lt;10,F8&lt;&gt;"",F8&lt;10,F$23="ΝΑΙ",F$26="ΟΧΙ"),"Επανεξέταση","")</f>
        <v/>
      </c>
    </row>
    <row r="9" spans="1:7" x14ac:dyDescent="0.25">
      <c r="A9" s="10" t="s">
        <v>11</v>
      </c>
      <c r="B9" s="1"/>
      <c r="C9" s="1"/>
      <c r="D9" s="2" t="str">
        <f>IF(AND(B9&gt;0,C9&gt;0),ROUND((B9+C9)/2,1),"")</f>
        <v/>
      </c>
      <c r="E9" s="1"/>
      <c r="F9" s="3" t="str">
        <f>IF(AND(D9&lt;&gt;"",E9&lt;&gt;""),ROUND((D9+E9)/2,1),"")</f>
        <v/>
      </c>
      <c r="G9" s="15" t="str">
        <f>IF(AND(F$7&lt;&gt;"",F$7&lt;10,F9&lt;&gt;"",F9&lt;10,F$23="ΝΑΙ",F$26="ΟΧΙ"),"Επανεξέταση","")</f>
        <v/>
      </c>
    </row>
    <row r="10" spans="1:7" x14ac:dyDescent="0.25">
      <c r="A10" s="11" t="s">
        <v>12</v>
      </c>
      <c r="B10" s="30"/>
      <c r="C10" s="31"/>
      <c r="D10" s="31"/>
      <c r="E10" s="31"/>
      <c r="F10" s="16" t="str">
        <f>IF(AND(F11&lt;&gt;"",F12&lt;&gt;"",F13&lt;&gt;""),ROUND(AVERAGE(F11,F12,F13),1),"")</f>
        <v/>
      </c>
      <c r="G10" s="17"/>
    </row>
    <row r="11" spans="1:7" x14ac:dyDescent="0.25">
      <c r="A11" s="10" t="s">
        <v>13</v>
      </c>
      <c r="B11" s="1"/>
      <c r="C11" s="1"/>
      <c r="D11" s="2" t="str">
        <f t="shared" ref="D11:D20" si="0">IF(AND(B11&gt;0,C11&gt;0),ROUND((B11+C11)/2,1),"")</f>
        <v/>
      </c>
      <c r="E11" s="1"/>
      <c r="F11" s="3" t="str">
        <f t="shared" ref="F11:F18" si="1">IF(AND(D11&lt;&gt;"",E11&lt;&gt;""),ROUND((D11+E11)/2,1),"")</f>
        <v/>
      </c>
      <c r="G11" s="15" t="str">
        <f>IF(AND(F$10&lt;&gt;"",F$10&lt;8,F11&lt;&gt;"",F11&lt;8,F$23="ΝΑΙ",F$26="ΟΧΙ"),"Επανεξέταση","")</f>
        <v/>
      </c>
    </row>
    <row r="12" spans="1:7" x14ac:dyDescent="0.25">
      <c r="A12" s="10" t="s">
        <v>14</v>
      </c>
      <c r="B12" s="1"/>
      <c r="C12" s="1"/>
      <c r="D12" s="2" t="str">
        <f t="shared" si="0"/>
        <v/>
      </c>
      <c r="E12" s="1"/>
      <c r="F12" s="3" t="str">
        <f t="shared" si="1"/>
        <v/>
      </c>
      <c r="G12" s="15" t="str">
        <f>IF(AND(F$10&lt;&gt;"",F$10&lt;8,F12&lt;&gt;"",F12&lt;8,F$23="ΝΑΙ",F$26="ΟΧΙ"),"Επανεξέταση","")</f>
        <v/>
      </c>
    </row>
    <row r="13" spans="1:7" x14ac:dyDescent="0.25">
      <c r="A13" s="10" t="s">
        <v>15</v>
      </c>
      <c r="B13" s="1"/>
      <c r="C13" s="1"/>
      <c r="D13" s="2" t="str">
        <f t="shared" si="0"/>
        <v/>
      </c>
      <c r="E13" s="1"/>
      <c r="F13" s="3" t="str">
        <f t="shared" si="1"/>
        <v/>
      </c>
      <c r="G13" s="15" t="str">
        <f>IF(AND(F$10&lt;&gt;"",F$10&lt;8,F13&lt;&gt;"",F13&lt;8,F$23="ΝΑΙ",F$26="ΟΧΙ"),"Επανεξέταση","")</f>
        <v/>
      </c>
    </row>
    <row r="14" spans="1:7" x14ac:dyDescent="0.25">
      <c r="A14" s="12" t="s">
        <v>18</v>
      </c>
      <c r="B14" s="1"/>
      <c r="C14" s="1"/>
      <c r="D14" s="2" t="str">
        <f t="shared" si="0"/>
        <v/>
      </c>
      <c r="E14" s="1"/>
      <c r="F14" s="3" t="str">
        <f t="shared" si="1"/>
        <v/>
      </c>
      <c r="G14" s="15" t="str">
        <f t="shared" ref="G14:G21" si="2">IF(AND(F14&lt;&gt;"",F14&lt;8,F$23="ΝΑΙ"),"Επανεξέταση","")</f>
        <v/>
      </c>
    </row>
    <row r="15" spans="1:7" x14ac:dyDescent="0.25">
      <c r="A15" s="12" t="s">
        <v>17</v>
      </c>
      <c r="B15" s="1"/>
      <c r="C15" s="1"/>
      <c r="D15" s="2" t="str">
        <f t="shared" si="0"/>
        <v/>
      </c>
      <c r="E15" s="1"/>
      <c r="F15" s="3" t="str">
        <f t="shared" si="1"/>
        <v/>
      </c>
      <c r="G15" s="15" t="str">
        <f t="shared" si="2"/>
        <v/>
      </c>
    </row>
    <row r="16" spans="1:7" x14ac:dyDescent="0.25">
      <c r="A16" s="12" t="s">
        <v>16</v>
      </c>
      <c r="B16" s="1"/>
      <c r="C16" s="1"/>
      <c r="D16" s="2" t="str">
        <f t="shared" si="0"/>
        <v/>
      </c>
      <c r="E16" s="1"/>
      <c r="F16" s="3" t="str">
        <f t="shared" si="1"/>
        <v/>
      </c>
      <c r="G16" s="15" t="str">
        <f t="shared" si="2"/>
        <v/>
      </c>
    </row>
    <row r="17" spans="1:7" x14ac:dyDescent="0.25">
      <c r="A17" s="12" t="s">
        <v>20</v>
      </c>
      <c r="B17" s="1"/>
      <c r="C17" s="1"/>
      <c r="D17" s="2" t="str">
        <f t="shared" si="0"/>
        <v/>
      </c>
      <c r="E17" s="1"/>
      <c r="F17" s="3" t="str">
        <f t="shared" si="1"/>
        <v/>
      </c>
      <c r="G17" s="15" t="str">
        <f t="shared" si="2"/>
        <v/>
      </c>
    </row>
    <row r="18" spans="1:7" x14ac:dyDescent="0.25">
      <c r="A18" s="12" t="s">
        <v>22</v>
      </c>
      <c r="B18" s="1"/>
      <c r="C18" s="1"/>
      <c r="D18" s="2" t="str">
        <f t="shared" si="0"/>
        <v/>
      </c>
      <c r="E18" s="1"/>
      <c r="F18" s="3" t="str">
        <f t="shared" si="1"/>
        <v/>
      </c>
      <c r="G18" s="15" t="str">
        <f t="shared" si="2"/>
        <v/>
      </c>
    </row>
    <row r="19" spans="1:7" x14ac:dyDescent="0.25">
      <c r="A19" s="12" t="s">
        <v>21</v>
      </c>
      <c r="B19" s="1"/>
      <c r="C19" s="1"/>
      <c r="D19" s="2" t="str">
        <f t="shared" si="0"/>
        <v/>
      </c>
      <c r="E19" s="13"/>
      <c r="F19" s="3" t="str">
        <f>D19</f>
        <v/>
      </c>
      <c r="G19" s="18"/>
    </row>
    <row r="20" spans="1:7" x14ac:dyDescent="0.25">
      <c r="A20" s="11" t="s">
        <v>19</v>
      </c>
      <c r="B20" s="1"/>
      <c r="C20" s="1"/>
      <c r="D20" s="2" t="str">
        <f t="shared" si="0"/>
        <v/>
      </c>
      <c r="E20" s="13"/>
      <c r="F20" s="3" t="str">
        <f>D20</f>
        <v/>
      </c>
      <c r="G20" s="18"/>
    </row>
    <row r="21" spans="1:7" ht="18.75" x14ac:dyDescent="0.3">
      <c r="A21" s="27" t="s">
        <v>23</v>
      </c>
      <c r="B21" s="28"/>
      <c r="C21" s="28"/>
      <c r="D21" s="28"/>
      <c r="E21" s="29"/>
      <c r="F21" s="4" t="str">
        <f>IF(AND(F3&lt;&gt;"",F7&lt;&gt;"",F10&lt;&gt;"",F14&lt;&gt;"",F15&lt;&gt;"",F16&lt;&gt;"",F17&lt;&gt;"",F18&lt;&gt;"",F19&lt;&gt;"",F20&lt;&gt;""),ROUND(AVERAGE(F3,F7,F10,F14,F15,F16,F17,F18,F19,F20),1),"")</f>
        <v/>
      </c>
      <c r="G21" s="15" t="str">
        <f t="shared" si="2"/>
        <v/>
      </c>
    </row>
    <row r="22" spans="1:7" ht="18.75" x14ac:dyDescent="0.3">
      <c r="A22" s="32" t="str">
        <f>IF(F21="","",IF(F23="ΟΧΙ","Επαναλαμβάνει την τάξη",IF(COUNTIF(G4:G20,"Επανεξέταση")&gt;0,"Εξετάζεται ξανά σε κάποια μαθήματα","Προάγεται")))</f>
        <v/>
      </c>
      <c r="B22" s="32"/>
      <c r="C22" s="32"/>
      <c r="D22" s="32"/>
      <c r="E22" s="32"/>
      <c r="F22" s="32"/>
      <c r="G22" s="32"/>
    </row>
    <row r="23" spans="1:7" ht="18.75" customHeight="1" x14ac:dyDescent="0.25">
      <c r="A23" s="21" t="s">
        <v>25</v>
      </c>
      <c r="B23" s="22"/>
      <c r="C23" s="22"/>
      <c r="D23" s="22"/>
      <c r="E23" s="23"/>
      <c r="F23" s="33" t="str">
        <f>IF(F21&lt;&gt;"",IF(F21&gt;=10,"ΝΑΙ","ΟΧΙ"),"")</f>
        <v/>
      </c>
      <c r="G23" s="34"/>
    </row>
    <row r="24" spans="1:7" ht="15.75" x14ac:dyDescent="0.25">
      <c r="A24" s="21" t="s">
        <v>26</v>
      </c>
      <c r="B24" s="22"/>
      <c r="C24" s="22"/>
      <c r="D24" s="22"/>
      <c r="E24" s="23"/>
      <c r="F24" s="35" t="str">
        <f>IF(OR(AND(F3&lt;&gt;"",F3&lt;10),AND(F7&lt;&gt;"",F7&lt;10)),"ΟΧΙ",IF(AND(F3&lt;&gt;"",F7&lt;&gt;""),"ΝΑΙ",""))</f>
        <v/>
      </c>
      <c r="G24" s="36"/>
    </row>
    <row r="25" spans="1:7" ht="15.75" x14ac:dyDescent="0.25">
      <c r="A25" s="21" t="s">
        <v>27</v>
      </c>
      <c r="B25" s="22"/>
      <c r="C25" s="22"/>
      <c r="D25" s="22"/>
      <c r="E25" s="23"/>
      <c r="F25" s="35" t="str">
        <f>IF(OR(AND(F10&lt;&gt;"",F10&lt;8),AND(F14&lt;&gt;"",F14&lt;8),AND(F15&lt;&gt;"",F15&lt;8),AND(F16&lt;&gt;"",F16&lt;8),AND(F17&lt;&gt;"",F17&lt;8),AND(F18&lt;&gt;"",F18&lt;8),AND(F19&lt;&gt;"",F19&lt;8),AND(F20&lt;&gt;"",F20&lt;8)),"ΟΧΙ",IF(AND(F10&lt;&gt;"",F14&lt;&gt;"",F15&lt;&gt;"",F16&lt;&gt;"",F17&lt;&gt;"",F18&lt;&gt;"",F19&lt;&gt;"",F20&lt;&gt;""),"ΝΑΙ",""))</f>
        <v/>
      </c>
      <c r="G25" s="36"/>
    </row>
    <row r="26" spans="1:7" ht="36" customHeight="1" x14ac:dyDescent="0.25">
      <c r="A26" s="24" t="s">
        <v>24</v>
      </c>
      <c r="B26" s="25"/>
      <c r="C26" s="25"/>
      <c r="D26" s="25"/>
      <c r="E26" s="26"/>
      <c r="F26" s="35" t="str">
        <f>IF(OR(F3="",F7="",F10=""),"",IF(OR(AND(F3&lt;8,F7&lt;8),ROUND(AVERAGE(F3,F7,F10),1)&lt;12.5),"ΟΧΙ","ΝΑΙ"))</f>
        <v/>
      </c>
      <c r="G26" s="36"/>
    </row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</sheetData>
  <sheetProtection password="F241" sheet="1" objects="1" scenarios="1" selectLockedCells="1"/>
  <mergeCells count="14">
    <mergeCell ref="A1:G1"/>
    <mergeCell ref="A24:E24"/>
    <mergeCell ref="A25:E25"/>
    <mergeCell ref="A26:E26"/>
    <mergeCell ref="A21:E21"/>
    <mergeCell ref="B3:E3"/>
    <mergeCell ref="B7:E7"/>
    <mergeCell ref="B10:E10"/>
    <mergeCell ref="A22:G22"/>
    <mergeCell ref="A23:E23"/>
    <mergeCell ref="F23:G23"/>
    <mergeCell ref="F24:G24"/>
    <mergeCell ref="F25:G25"/>
    <mergeCell ref="F26:G26"/>
  </mergeCells>
  <conditionalFormatting sqref="F24">
    <cfRule type="containsText" dxfId="79" priority="36" operator="containsText" text="ΝΑΙ">
      <formula>NOT(ISERROR(SEARCH("ΝΑΙ",F24)))</formula>
    </cfRule>
  </conditionalFormatting>
  <conditionalFormatting sqref="F23:F24 F26">
    <cfRule type="containsText" dxfId="78" priority="32" operator="containsText" text="ΟΧΙ">
      <formula>NOT(ISERROR(SEARCH("ΟΧΙ",F23)))</formula>
    </cfRule>
    <cfRule type="containsText" dxfId="77" priority="33" operator="containsText" text="ΝΑΙ">
      <formula>NOT(ISERROR(SEARCH("ΝΑΙ",F23)))</formula>
    </cfRule>
    <cfRule type="containsText" dxfId="76" priority="34" operator="containsText" text="ΟΧΙ">
      <formula>NOT(ISERROR(SEARCH("ΟΧΙ",F23)))</formula>
    </cfRule>
    <cfRule type="containsText" dxfId="75" priority="35" operator="containsText" text="ΝΑΙ">
      <formula>NOT(ISERROR(SEARCH("ΝΑΙ",F23)))</formula>
    </cfRule>
  </conditionalFormatting>
  <conditionalFormatting sqref="F26">
    <cfRule type="containsText" dxfId="74" priority="30" operator="containsText" text="ΝΑΙ">
      <formula>NOT(ISERROR(SEARCH("ΝΑΙ",F26)))</formula>
    </cfRule>
  </conditionalFormatting>
  <conditionalFormatting sqref="F26">
    <cfRule type="containsText" dxfId="73" priority="28" operator="containsText" text="ΝΑΙ">
      <formula>NOT(ISERROR(SEARCH("ΝΑΙ",F26)))</formula>
    </cfRule>
  </conditionalFormatting>
  <conditionalFormatting sqref="F24">
    <cfRule type="containsText" dxfId="72" priority="26" operator="containsText" text="ΝΑΙ">
      <formula>NOT(ISERROR(SEARCH("ΝΑΙ",F24)))</formula>
    </cfRule>
  </conditionalFormatting>
  <conditionalFormatting sqref="F24">
    <cfRule type="containsText" dxfId="71" priority="24" operator="containsText" text="ΝΑΙ">
      <formula>NOT(ISERROR(SEARCH("ΝΑΙ",F24)))</formula>
    </cfRule>
  </conditionalFormatting>
  <conditionalFormatting sqref="F25">
    <cfRule type="containsText" dxfId="70" priority="20" operator="containsText" text="ΟΧΙ">
      <formula>NOT(ISERROR(SEARCH("ΟΧΙ",F25)))</formula>
    </cfRule>
    <cfRule type="containsText" dxfId="69" priority="21" operator="containsText" text="ΝΑΙ">
      <formula>NOT(ISERROR(SEARCH("ΝΑΙ",F25)))</formula>
    </cfRule>
    <cfRule type="containsText" dxfId="68" priority="22" operator="containsText" text="ΟΧΙ">
      <formula>NOT(ISERROR(SEARCH("ΟΧΙ",F25)))</formula>
    </cfRule>
    <cfRule type="containsText" dxfId="67" priority="23" operator="containsText" text="ΝΑΙ">
      <formula>NOT(ISERROR(SEARCH("ΝΑΙ",F25)))</formula>
    </cfRule>
  </conditionalFormatting>
  <conditionalFormatting sqref="F25">
    <cfRule type="containsText" dxfId="66" priority="18" operator="containsText" text="ΝΑΙ">
      <formula>NOT(ISERROR(SEARCH("ΝΑΙ",F25)))</formula>
    </cfRule>
  </conditionalFormatting>
  <conditionalFormatting sqref="F25">
    <cfRule type="containsText" dxfId="65" priority="16" operator="containsText" text="ΝΑΙ">
      <formula>NOT(ISERROR(SEARCH("ΝΑΙ",F25)))</formula>
    </cfRule>
  </conditionalFormatting>
  <conditionalFormatting sqref="G3:G21">
    <cfRule type="containsText" dxfId="64" priority="5" operator="containsText" text="Επανεξέταση">
      <formula>NOT(ISERROR(SEARCH("Επανεξέταση",G3)))</formula>
    </cfRule>
  </conditionalFormatting>
  <dataValidations count="1">
    <dataValidation type="decimal" allowBlank="1" showInputMessage="1" showErrorMessage="1" sqref="E11:E19 B4:C6 E8:E9 E4:E6 B8:C9 B11:C20">
      <formula1>1</formula1>
      <formula2>20</formula2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7" id="{59FC874E-B50D-46B0-AC7F-71F8ED3854E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68" id="{9AF3A1B0-B26F-48D5-B56A-6F7A1D21CEB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F11:F20</xm:sqref>
        </x14:conditionalFormatting>
        <x14:conditionalFormatting xmlns:xm="http://schemas.microsoft.com/office/excel/2006/main">
          <x14:cfRule type="iconSet" priority="64" id="{E5FF8F50-66D2-4676-8CF2-252B53CDE44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F21</xm:sqref>
        </x14:conditionalFormatting>
        <x14:conditionalFormatting xmlns:xm="http://schemas.microsoft.com/office/excel/2006/main">
          <x14:cfRule type="iconSet" priority="54" id="{AFD2AF1A-E8E6-49CA-B81A-09CE6EB28C3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F8:F9 F4:F6</xm:sqref>
        </x14:conditionalFormatting>
        <x14:conditionalFormatting xmlns:xm="http://schemas.microsoft.com/office/excel/2006/main">
          <x14:cfRule type="iconSet" priority="49" id="{DD3BEB55-9748-48B8-B47C-63A61142397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F3</xm:sqref>
        </x14:conditionalFormatting>
        <x14:conditionalFormatting xmlns:xm="http://schemas.microsoft.com/office/excel/2006/main">
          <x14:cfRule type="iconSet" priority="48" id="{DDDF30FE-FDF5-41C0-8025-555E422D443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F7</xm:sqref>
        </x14:conditionalFormatting>
        <x14:conditionalFormatting xmlns:xm="http://schemas.microsoft.com/office/excel/2006/main">
          <x14:cfRule type="iconSet" priority="38" id="{8325BBBD-812B-4689-BA40-18780EFE284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F23</xm:sqref>
        </x14:conditionalFormatting>
        <x14:conditionalFormatting xmlns:xm="http://schemas.microsoft.com/office/excel/2006/main">
          <x14:cfRule type="iconSet" priority="37" id="{EC242661-43DA-4DB1-936B-EAB53F868376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31" id="{9D6BF5F1-53D8-49DD-A47B-425EE92F807B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29" id="{5B0F9FC0-507B-40E8-83B4-1990EBD29618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27" id="{22D33AF6-010D-40E4-B9FF-38A5C6C85B2A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25" id="{865BB747-97E8-4F00-84E6-6CA9A3FC474C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9" id="{69D5EEB0-0C8E-4E69-B3C1-63BFA1E90584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17" id="{DF17F2C8-B209-441E-9D01-A7D705F01DEE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14" id="{372FB4E0-7ECC-460B-975D-794E0B876D9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15" id="{66B4F321-6D7B-4239-A1F6-06084173BB9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"/>
  <sheetViews>
    <sheetView workbookViewId="0">
      <selection sqref="A1:G1"/>
    </sheetView>
  </sheetViews>
  <sheetFormatPr defaultColWidth="0" defaultRowHeight="15" customHeight="1" zeroHeight="1" x14ac:dyDescent="0.25"/>
  <cols>
    <col min="1" max="1" width="69.42578125" customWidth="1"/>
    <col min="2" max="2" width="11.7109375" customWidth="1"/>
    <col min="3" max="3" width="11.28515625" customWidth="1"/>
    <col min="4" max="4" width="11.85546875" customWidth="1"/>
    <col min="5" max="5" width="11" customWidth="1"/>
    <col min="6" max="6" width="11.85546875" customWidth="1"/>
    <col min="7" max="7" width="15" customWidth="1"/>
    <col min="8" max="8" width="0" hidden="1" customWidth="1"/>
  </cols>
  <sheetData>
    <row r="1" spans="1:7" ht="32.25" customHeight="1" x14ac:dyDescent="0.25">
      <c r="A1" s="20" t="s">
        <v>30</v>
      </c>
      <c r="B1" s="20"/>
      <c r="C1" s="20"/>
      <c r="D1" s="20"/>
      <c r="E1" s="20"/>
      <c r="F1" s="20"/>
      <c r="G1" s="20"/>
    </row>
    <row r="2" spans="1:7" ht="31.5" customHeight="1" x14ac:dyDescent="0.25">
      <c r="A2" s="5" t="s">
        <v>0</v>
      </c>
      <c r="B2" s="5" t="s">
        <v>3</v>
      </c>
      <c r="C2" s="5" t="s">
        <v>4</v>
      </c>
      <c r="D2" s="5" t="s">
        <v>1</v>
      </c>
      <c r="E2" s="5" t="s">
        <v>2</v>
      </c>
      <c r="F2" s="5" t="s">
        <v>29</v>
      </c>
      <c r="G2" s="5" t="s">
        <v>28</v>
      </c>
    </row>
    <row r="3" spans="1:7" s="14" customFormat="1" x14ac:dyDescent="0.25">
      <c r="A3" s="6" t="s">
        <v>5</v>
      </c>
      <c r="B3" s="30"/>
      <c r="C3" s="31"/>
      <c r="D3" s="31"/>
      <c r="E3" s="31"/>
      <c r="F3" s="16">
        <f>IF(AND(F4&lt;&gt;"",F5&lt;&gt;"",F6&lt;&gt;""),ROUND(AVERAGE(F4,F5,F6),1),"")</f>
        <v>11.2</v>
      </c>
      <c r="G3" s="17"/>
    </row>
    <row r="4" spans="1:7" x14ac:dyDescent="0.25">
      <c r="A4" s="7" t="s">
        <v>6</v>
      </c>
      <c r="B4" s="19">
        <v>10</v>
      </c>
      <c r="C4" s="19">
        <v>11</v>
      </c>
      <c r="D4" s="2">
        <f>IF(AND(B4&gt;0,C4&gt;0),ROUND((B4+C4)/2,1),"")</f>
        <v>10.5</v>
      </c>
      <c r="E4" s="19">
        <v>10</v>
      </c>
      <c r="F4" s="3">
        <f>IF(AND(D4&lt;&gt;"",E4&lt;&gt;""),ROUND((D4+E4)/2,1),"")</f>
        <v>10.3</v>
      </c>
      <c r="G4" s="15" t="str">
        <f>IF(AND(F$3&lt;&gt;"",F$3&lt;10,F4&lt;&gt;"",F4&lt;10,F$23="ΝΑΙ",F$26="ΟΧΙ"),"Επανεξέταση","")</f>
        <v/>
      </c>
    </row>
    <row r="5" spans="1:7" x14ac:dyDescent="0.25">
      <c r="A5" s="8" t="s">
        <v>7</v>
      </c>
      <c r="B5" s="19">
        <v>12</v>
      </c>
      <c r="C5" s="19">
        <v>10</v>
      </c>
      <c r="D5" s="2">
        <f>IF(AND(B5&gt;0,C5&gt;0),ROUND((B5+C5)/2,1),"")</f>
        <v>11</v>
      </c>
      <c r="E5" s="19">
        <v>11</v>
      </c>
      <c r="F5" s="3">
        <f>IF(AND(D5&lt;&gt;"",E5&lt;&gt;""),ROUND((D5+E5)/2,1),"")</f>
        <v>11</v>
      </c>
      <c r="G5" s="15" t="str">
        <f>IF(AND(F$3&lt;&gt;"",F$3&lt;10,F5&lt;&gt;"",F5&lt;10,F$23="ΝΑΙ",F$26="ΟΧΙ"),"Επανεξέταση","")</f>
        <v/>
      </c>
    </row>
    <row r="6" spans="1:7" x14ac:dyDescent="0.25">
      <c r="A6" s="8" t="s">
        <v>8</v>
      </c>
      <c r="B6" s="19">
        <v>12</v>
      </c>
      <c r="C6" s="19">
        <v>13</v>
      </c>
      <c r="D6" s="2">
        <f>IF(AND(B6&gt;0,C6&gt;0),ROUND((B6+C6)/2,1),"")</f>
        <v>12.5</v>
      </c>
      <c r="E6" s="19">
        <v>12</v>
      </c>
      <c r="F6" s="3">
        <f>IF(AND(D6&lt;&gt;"",E6&lt;&gt;""),ROUND((D6+E6)/2,1),"")</f>
        <v>12.3</v>
      </c>
      <c r="G6" s="15" t="str">
        <f>IF(AND(F$3&lt;&gt;"",F$3&lt;10,F6&lt;&gt;"",F6&lt;10,F$23="ΝΑΙ",F$26="ΟΧΙ"),"Επανεξέταση","")</f>
        <v/>
      </c>
    </row>
    <row r="7" spans="1:7" x14ac:dyDescent="0.25">
      <c r="A7" s="9" t="s">
        <v>9</v>
      </c>
      <c r="B7" s="30"/>
      <c r="C7" s="31"/>
      <c r="D7" s="31"/>
      <c r="E7" s="31"/>
      <c r="F7" s="16">
        <f>IF(AND(F8&lt;&gt;"",F9&lt;&gt;""),ROUND(AVERAGE(F8,F9),1),"")</f>
        <v>11.3</v>
      </c>
      <c r="G7" s="17"/>
    </row>
    <row r="8" spans="1:7" x14ac:dyDescent="0.25">
      <c r="A8" s="10" t="s">
        <v>10</v>
      </c>
      <c r="B8" s="19">
        <v>12</v>
      </c>
      <c r="C8" s="19">
        <v>10</v>
      </c>
      <c r="D8" s="2">
        <f>IF(AND(B8&gt;0,C8&gt;0),ROUND((B8+C8)/2,1),"")</f>
        <v>11</v>
      </c>
      <c r="E8" s="19">
        <v>14</v>
      </c>
      <c r="F8" s="3">
        <f>IF(AND(D8&lt;&gt;"",E8&lt;&gt;""),ROUND((D8+E8)/2,1),"")</f>
        <v>12.5</v>
      </c>
      <c r="G8" s="15" t="str">
        <f>IF(AND(F$7&lt;&gt;"",F$7&lt;10,F8&lt;&gt;"",F8&lt;10,F$23="ΝΑΙ",F$26="ΟΧΙ"),"Επανεξέταση","")</f>
        <v/>
      </c>
    </row>
    <row r="9" spans="1:7" x14ac:dyDescent="0.25">
      <c r="A9" s="10" t="s">
        <v>11</v>
      </c>
      <c r="B9" s="19">
        <v>11</v>
      </c>
      <c r="C9" s="19">
        <v>15</v>
      </c>
      <c r="D9" s="2">
        <f>IF(AND(B9&gt;0,C9&gt;0),ROUND((B9+C9)/2,1),"")</f>
        <v>13</v>
      </c>
      <c r="E9" s="19">
        <v>7</v>
      </c>
      <c r="F9" s="3">
        <f>IF(AND(D9&lt;&gt;"",E9&lt;&gt;""),ROUND((D9+E9)/2,1),"")</f>
        <v>10</v>
      </c>
      <c r="G9" s="15" t="str">
        <f>IF(AND(F$7&lt;&gt;"",F$7&lt;10,F9&lt;&gt;"",F9&lt;10,F$23="ΝΑΙ",F$26="ΟΧΙ"),"Επανεξέταση","")</f>
        <v/>
      </c>
    </row>
    <row r="10" spans="1:7" x14ac:dyDescent="0.25">
      <c r="A10" s="11" t="s">
        <v>12</v>
      </c>
      <c r="B10" s="30"/>
      <c r="C10" s="31"/>
      <c r="D10" s="31"/>
      <c r="E10" s="31"/>
      <c r="F10" s="16">
        <f>IF(AND(F11&lt;&gt;"",F12&lt;&gt;"",F13&lt;&gt;""),ROUND(AVERAGE(F11,F12,F13),1),"")</f>
        <v>9.5</v>
      </c>
      <c r="G10" s="17"/>
    </row>
    <row r="11" spans="1:7" x14ac:dyDescent="0.25">
      <c r="A11" s="10" t="s">
        <v>13</v>
      </c>
      <c r="B11" s="19">
        <v>9</v>
      </c>
      <c r="C11" s="19">
        <v>9</v>
      </c>
      <c r="D11" s="2">
        <f t="shared" ref="D11:D20" si="0">IF(AND(B11&gt;0,C11&gt;0),ROUND((B11+C11)/2,1),"")</f>
        <v>9</v>
      </c>
      <c r="E11" s="19">
        <v>8</v>
      </c>
      <c r="F11" s="3">
        <f t="shared" ref="F11:F18" si="1">IF(AND(D11&lt;&gt;"",E11&lt;&gt;""),ROUND((D11+E11)/2,1),"")</f>
        <v>8.5</v>
      </c>
      <c r="G11" s="15" t="str">
        <f>IF(AND(F$10&lt;&gt;"",F$10&lt;8,F11&lt;&gt;"",F11&lt;8,F$23="ΝΑΙ",F$26="ΟΧΙ"),"Επανεξέταση","")</f>
        <v/>
      </c>
    </row>
    <row r="12" spans="1:7" x14ac:dyDescent="0.25">
      <c r="A12" s="10" t="s">
        <v>14</v>
      </c>
      <c r="B12" s="19">
        <v>12</v>
      </c>
      <c r="C12" s="19">
        <v>11</v>
      </c>
      <c r="D12" s="2">
        <f t="shared" si="0"/>
        <v>11.5</v>
      </c>
      <c r="E12" s="19">
        <v>9</v>
      </c>
      <c r="F12" s="3">
        <f t="shared" si="1"/>
        <v>10.3</v>
      </c>
      <c r="G12" s="15" t="str">
        <f>IF(AND(F$10&lt;&gt;"",F$10&lt;8,F12&lt;&gt;"",F12&lt;8,F$23="ΝΑΙ",F$26="ΟΧΙ"),"Επανεξέταση","")</f>
        <v/>
      </c>
    </row>
    <row r="13" spans="1:7" x14ac:dyDescent="0.25">
      <c r="A13" s="10" t="s">
        <v>15</v>
      </c>
      <c r="B13" s="19">
        <v>10</v>
      </c>
      <c r="C13" s="19">
        <v>11</v>
      </c>
      <c r="D13" s="2">
        <f t="shared" si="0"/>
        <v>10.5</v>
      </c>
      <c r="E13" s="19">
        <v>9</v>
      </c>
      <c r="F13" s="3">
        <f t="shared" si="1"/>
        <v>9.8000000000000007</v>
      </c>
      <c r="G13" s="15" t="str">
        <f>IF(AND(F$10&lt;&gt;"",F$10&lt;8,F13&lt;&gt;"",F13&lt;8,F$23="ΝΑΙ",F$26="ΟΧΙ"),"Επανεξέταση","")</f>
        <v/>
      </c>
    </row>
    <row r="14" spans="1:7" x14ac:dyDescent="0.25">
      <c r="A14" s="12" t="s">
        <v>18</v>
      </c>
      <c r="B14" s="19">
        <v>8</v>
      </c>
      <c r="C14" s="19">
        <v>9</v>
      </c>
      <c r="D14" s="2">
        <f t="shared" si="0"/>
        <v>8.5</v>
      </c>
      <c r="E14" s="19">
        <v>4</v>
      </c>
      <c r="F14" s="3">
        <f t="shared" si="1"/>
        <v>6.3</v>
      </c>
      <c r="G14" s="15" t="str">
        <f t="shared" ref="G14:G21" si="2">IF(AND(F14&lt;&gt;"",F14&lt;8,F$23="ΝΑΙ"),"Επανεξέταση","")</f>
        <v/>
      </c>
    </row>
    <row r="15" spans="1:7" x14ac:dyDescent="0.25">
      <c r="A15" s="12" t="s">
        <v>17</v>
      </c>
      <c r="B15" s="19">
        <v>9</v>
      </c>
      <c r="C15" s="19">
        <v>9</v>
      </c>
      <c r="D15" s="2">
        <f t="shared" si="0"/>
        <v>9</v>
      </c>
      <c r="E15" s="19">
        <v>6</v>
      </c>
      <c r="F15" s="3">
        <f t="shared" si="1"/>
        <v>7.5</v>
      </c>
      <c r="G15" s="15" t="str">
        <f t="shared" si="2"/>
        <v/>
      </c>
    </row>
    <row r="16" spans="1:7" x14ac:dyDescent="0.25">
      <c r="A16" s="12" t="s">
        <v>16</v>
      </c>
      <c r="B16" s="19">
        <v>12</v>
      </c>
      <c r="C16" s="19">
        <v>12</v>
      </c>
      <c r="D16" s="2">
        <f t="shared" si="0"/>
        <v>12</v>
      </c>
      <c r="E16" s="19">
        <v>3</v>
      </c>
      <c r="F16" s="3">
        <f t="shared" si="1"/>
        <v>7.5</v>
      </c>
      <c r="G16" s="15" t="str">
        <f t="shared" si="2"/>
        <v/>
      </c>
    </row>
    <row r="17" spans="1:7" x14ac:dyDescent="0.25">
      <c r="A17" s="12" t="s">
        <v>20</v>
      </c>
      <c r="B17" s="19">
        <v>12</v>
      </c>
      <c r="C17" s="19">
        <v>12</v>
      </c>
      <c r="D17" s="2">
        <f t="shared" si="0"/>
        <v>12</v>
      </c>
      <c r="E17" s="19">
        <v>7</v>
      </c>
      <c r="F17" s="3">
        <f t="shared" si="1"/>
        <v>9.5</v>
      </c>
      <c r="G17" s="15" t="str">
        <f t="shared" si="2"/>
        <v/>
      </c>
    </row>
    <row r="18" spans="1:7" x14ac:dyDescent="0.25">
      <c r="A18" s="12" t="s">
        <v>22</v>
      </c>
      <c r="B18" s="19">
        <v>12</v>
      </c>
      <c r="C18" s="19">
        <v>12</v>
      </c>
      <c r="D18" s="2">
        <f t="shared" si="0"/>
        <v>12</v>
      </c>
      <c r="E18" s="19">
        <v>7</v>
      </c>
      <c r="F18" s="3">
        <f t="shared" si="1"/>
        <v>9.5</v>
      </c>
      <c r="G18" s="15" t="str">
        <f t="shared" si="2"/>
        <v/>
      </c>
    </row>
    <row r="19" spans="1:7" x14ac:dyDescent="0.25">
      <c r="A19" s="12" t="s">
        <v>21</v>
      </c>
      <c r="B19" s="19">
        <v>12</v>
      </c>
      <c r="C19" s="19">
        <v>12</v>
      </c>
      <c r="D19" s="2">
        <f t="shared" si="0"/>
        <v>12</v>
      </c>
      <c r="E19" s="13"/>
      <c r="F19" s="3">
        <f>D19</f>
        <v>12</v>
      </c>
      <c r="G19" s="18"/>
    </row>
    <row r="20" spans="1:7" x14ac:dyDescent="0.25">
      <c r="A20" s="11" t="s">
        <v>19</v>
      </c>
      <c r="B20" s="19">
        <v>15</v>
      </c>
      <c r="C20" s="19">
        <v>15</v>
      </c>
      <c r="D20" s="2">
        <f t="shared" si="0"/>
        <v>15</v>
      </c>
      <c r="E20" s="13"/>
      <c r="F20" s="3">
        <f>D20</f>
        <v>15</v>
      </c>
      <c r="G20" s="18"/>
    </row>
    <row r="21" spans="1:7" ht="18.75" x14ac:dyDescent="0.3">
      <c r="A21" s="27" t="s">
        <v>23</v>
      </c>
      <c r="B21" s="28"/>
      <c r="C21" s="28"/>
      <c r="D21" s="28"/>
      <c r="E21" s="29"/>
      <c r="F21" s="4">
        <f>IF(AND(F3&lt;&gt;"",F7&lt;&gt;"",F10&lt;&gt;"",F14&lt;&gt;"",F15&lt;&gt;"",F16&lt;&gt;"",F17&lt;&gt;"",F18&lt;&gt;"",F19&lt;&gt;"",F20&lt;&gt;""),ROUND(AVERAGE(F3,F7,F10,F14,F15,F16,F17,F18,F19,F20),1),"")</f>
        <v>9.9</v>
      </c>
      <c r="G21" s="15" t="str">
        <f t="shared" si="2"/>
        <v/>
      </c>
    </row>
    <row r="22" spans="1:7" ht="18.75" x14ac:dyDescent="0.3">
      <c r="A22" s="32" t="str">
        <f>IF(F21="","",IF(F23="ΟΧΙ","Επαναλαμβάνει την τάξη",IF(COUNTIF(G4:G20,"Επανεξέταση")&gt;0,"Εξετάζεται ξανά σε κάποια μαθήματα","Προάγεται")))</f>
        <v>Επαναλαμβάνει την τάξη</v>
      </c>
      <c r="B22" s="32"/>
      <c r="C22" s="32"/>
      <c r="D22" s="32"/>
      <c r="E22" s="32"/>
      <c r="F22" s="32"/>
      <c r="G22" s="32"/>
    </row>
    <row r="23" spans="1:7" ht="18.75" customHeight="1" x14ac:dyDescent="0.25">
      <c r="A23" s="21" t="s">
        <v>25</v>
      </c>
      <c r="B23" s="22"/>
      <c r="C23" s="22"/>
      <c r="D23" s="22"/>
      <c r="E23" s="23"/>
      <c r="F23" s="33" t="str">
        <f>IF(F21&lt;&gt;"",IF(F21&gt;=10,"ΝΑΙ","ΟΧΙ"),"")</f>
        <v>ΟΧΙ</v>
      </c>
      <c r="G23" s="34"/>
    </row>
    <row r="24" spans="1:7" ht="15.75" x14ac:dyDescent="0.25">
      <c r="A24" s="21" t="s">
        <v>26</v>
      </c>
      <c r="B24" s="22"/>
      <c r="C24" s="22"/>
      <c r="D24" s="22"/>
      <c r="E24" s="23"/>
      <c r="F24" s="35" t="str">
        <f>IF(OR(AND(F3&lt;&gt;"",F3&lt;10),AND(F7&lt;&gt;"",F7&lt;10)),"ΟΧΙ",IF(AND(F3&lt;&gt;"",F7&lt;&gt;""),"ΝΑΙ",""))</f>
        <v>ΝΑΙ</v>
      </c>
      <c r="G24" s="36"/>
    </row>
    <row r="25" spans="1:7" ht="15.75" x14ac:dyDescent="0.25">
      <c r="A25" s="21" t="s">
        <v>27</v>
      </c>
      <c r="B25" s="22"/>
      <c r="C25" s="22"/>
      <c r="D25" s="22"/>
      <c r="E25" s="23"/>
      <c r="F25" s="35" t="str">
        <f>IF(OR(AND(F10&lt;&gt;"",F10&lt;8),AND(F14&lt;&gt;"",F14&lt;8),AND(F15&lt;&gt;"",F15&lt;8),AND(F16&lt;&gt;"",F16&lt;8),AND(F17&lt;&gt;"",F17&lt;8),AND(F18&lt;&gt;"",F18&lt;8),AND(F19&lt;&gt;"",F19&lt;8),AND(F20&lt;&gt;"",F20&lt;8)),"ΟΧΙ",IF(AND(F10&lt;&gt;"",F14&lt;&gt;"",F15&lt;&gt;"",F16&lt;&gt;"",F17&lt;&gt;"",F18&lt;&gt;"",F19&lt;&gt;"",F20&lt;&gt;""),"ΝΑΙ",""))</f>
        <v>ΟΧΙ</v>
      </c>
      <c r="G25" s="36"/>
    </row>
    <row r="26" spans="1:7" ht="36" customHeight="1" x14ac:dyDescent="0.25">
      <c r="A26" s="24" t="s">
        <v>24</v>
      </c>
      <c r="B26" s="25"/>
      <c r="C26" s="25"/>
      <c r="D26" s="25"/>
      <c r="E26" s="26"/>
      <c r="F26" s="35" t="str">
        <f>IF(OR(F3="",F7="",F10=""),"",IF(OR(AND(F3&lt;8,F7&lt;8),ROUND(AVERAGE(F3,F7,F10),1)&lt;12.5),"ΟΧΙ","ΝΑΙ"))</f>
        <v>ΟΧΙ</v>
      </c>
      <c r="G26" s="36"/>
    </row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</sheetData>
  <sheetProtection password="F241" sheet="1" objects="1" scenarios="1" selectLockedCells="1"/>
  <mergeCells count="14">
    <mergeCell ref="A26:E26"/>
    <mergeCell ref="F26:G26"/>
    <mergeCell ref="A23:E23"/>
    <mergeCell ref="F23:G23"/>
    <mergeCell ref="B3:E3"/>
    <mergeCell ref="B7:E7"/>
    <mergeCell ref="B10:E10"/>
    <mergeCell ref="A21:E21"/>
    <mergeCell ref="A22:G22"/>
    <mergeCell ref="A1:G1"/>
    <mergeCell ref="A24:E24"/>
    <mergeCell ref="F24:G24"/>
    <mergeCell ref="A25:E25"/>
    <mergeCell ref="F25:G25"/>
  </mergeCells>
  <conditionalFormatting sqref="F24">
    <cfRule type="containsText" dxfId="63" priority="24" operator="containsText" text="ΝΑΙ">
      <formula>NOT(ISERROR(SEARCH("ΝΑΙ",F24)))</formula>
    </cfRule>
  </conditionalFormatting>
  <conditionalFormatting sqref="F23:F24 F26">
    <cfRule type="containsText" dxfId="62" priority="20" operator="containsText" text="ΟΧΙ">
      <formula>NOT(ISERROR(SEARCH("ΟΧΙ",F23)))</formula>
    </cfRule>
    <cfRule type="containsText" dxfId="61" priority="21" operator="containsText" text="ΝΑΙ">
      <formula>NOT(ISERROR(SEARCH("ΝΑΙ",F23)))</formula>
    </cfRule>
    <cfRule type="containsText" dxfId="60" priority="22" operator="containsText" text="ΟΧΙ">
      <formula>NOT(ISERROR(SEARCH("ΟΧΙ",F23)))</formula>
    </cfRule>
    <cfRule type="containsText" dxfId="59" priority="23" operator="containsText" text="ΝΑΙ">
      <formula>NOT(ISERROR(SEARCH("ΝΑΙ",F23)))</formula>
    </cfRule>
  </conditionalFormatting>
  <conditionalFormatting sqref="F26">
    <cfRule type="containsText" dxfId="58" priority="18" operator="containsText" text="ΝΑΙ">
      <formula>NOT(ISERROR(SEARCH("ΝΑΙ",F26)))</formula>
    </cfRule>
  </conditionalFormatting>
  <conditionalFormatting sqref="F26">
    <cfRule type="containsText" dxfId="57" priority="16" operator="containsText" text="ΝΑΙ">
      <formula>NOT(ISERROR(SEARCH("ΝΑΙ",F26)))</formula>
    </cfRule>
  </conditionalFormatting>
  <conditionalFormatting sqref="F24">
    <cfRule type="containsText" dxfId="56" priority="14" operator="containsText" text="ΝΑΙ">
      <formula>NOT(ISERROR(SEARCH("ΝΑΙ",F24)))</formula>
    </cfRule>
  </conditionalFormatting>
  <conditionalFormatting sqref="F24">
    <cfRule type="containsText" dxfId="55" priority="12" operator="containsText" text="ΝΑΙ">
      <formula>NOT(ISERROR(SEARCH("ΝΑΙ",F24)))</formula>
    </cfRule>
  </conditionalFormatting>
  <conditionalFormatting sqref="F25">
    <cfRule type="containsText" dxfId="54" priority="8" operator="containsText" text="ΟΧΙ">
      <formula>NOT(ISERROR(SEARCH("ΟΧΙ",F25)))</formula>
    </cfRule>
    <cfRule type="containsText" dxfId="53" priority="9" operator="containsText" text="ΝΑΙ">
      <formula>NOT(ISERROR(SEARCH("ΝΑΙ",F25)))</formula>
    </cfRule>
    <cfRule type="containsText" dxfId="52" priority="10" operator="containsText" text="ΟΧΙ">
      <formula>NOT(ISERROR(SEARCH("ΟΧΙ",F25)))</formula>
    </cfRule>
    <cfRule type="containsText" dxfId="51" priority="11" operator="containsText" text="ΝΑΙ">
      <formula>NOT(ISERROR(SEARCH("ΝΑΙ",F25)))</formula>
    </cfRule>
  </conditionalFormatting>
  <conditionalFormatting sqref="F25">
    <cfRule type="containsText" dxfId="50" priority="6" operator="containsText" text="ΝΑΙ">
      <formula>NOT(ISERROR(SEARCH("ΝΑΙ",F25)))</formula>
    </cfRule>
  </conditionalFormatting>
  <conditionalFormatting sqref="F25">
    <cfRule type="containsText" dxfId="49" priority="4" operator="containsText" text="ΝΑΙ">
      <formula>NOT(ISERROR(SEARCH("ΝΑΙ",F25)))</formula>
    </cfRule>
  </conditionalFormatting>
  <conditionalFormatting sqref="G3:G21">
    <cfRule type="containsText" dxfId="48" priority="1" operator="containsText" text="Επανεξέταση">
      <formula>NOT(ISERROR(SEARCH("Επανεξέταση",G3)))</formula>
    </cfRule>
  </conditionalFormatting>
  <dataValidations count="1">
    <dataValidation type="decimal" allowBlank="1" showInputMessage="1" showErrorMessage="1" sqref="E11:E19 B4:C6 E8:E9 E4:E6 B8:C9 B11:C20">
      <formula1>1</formula1>
      <formula2>20</formula2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1" id="{A9BEFBB3-F7F4-4C6D-9E18-35990C83FC1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32" id="{65140B91-5D96-409E-83D1-E4D496499B1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F11:F20</xm:sqref>
        </x14:conditionalFormatting>
        <x14:conditionalFormatting xmlns:xm="http://schemas.microsoft.com/office/excel/2006/main">
          <x14:cfRule type="iconSet" priority="30" id="{AA24B6F9-879A-4CCE-B168-A89F130396E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F21</xm:sqref>
        </x14:conditionalFormatting>
        <x14:conditionalFormatting xmlns:xm="http://schemas.microsoft.com/office/excel/2006/main">
          <x14:cfRule type="iconSet" priority="29" id="{2F09ABC0-B906-4048-9E6D-CACBEC1D787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F8:F9 F4:F6</xm:sqref>
        </x14:conditionalFormatting>
        <x14:conditionalFormatting xmlns:xm="http://schemas.microsoft.com/office/excel/2006/main">
          <x14:cfRule type="iconSet" priority="28" id="{AF56C575-5784-4013-ADE0-C6D9853C0DD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F3</xm:sqref>
        </x14:conditionalFormatting>
        <x14:conditionalFormatting xmlns:xm="http://schemas.microsoft.com/office/excel/2006/main">
          <x14:cfRule type="iconSet" priority="27" id="{47E661B2-EBDA-457C-808B-1DB0ECF2ED8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F7</xm:sqref>
        </x14:conditionalFormatting>
        <x14:conditionalFormatting xmlns:xm="http://schemas.microsoft.com/office/excel/2006/main">
          <x14:cfRule type="iconSet" priority="26" id="{79BC8EBA-F3C8-46B9-81C8-7CE8C550D54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F23</xm:sqref>
        </x14:conditionalFormatting>
        <x14:conditionalFormatting xmlns:xm="http://schemas.microsoft.com/office/excel/2006/main">
          <x14:cfRule type="iconSet" priority="25" id="{E4A7DC95-C680-427F-A1DE-D917A8444370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9" id="{266470A4-57AC-4BCB-9E1D-C9840EFFC95B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17" id="{4BDAE380-BD92-47E3-90B6-176095831046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15" id="{CD141198-5D11-4504-AC9E-06BF9E7800EA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3" id="{B6394E09-7676-4541-B204-C625C6467618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7" id="{73D533C8-C357-440E-B5DC-5FD56AA34950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5" id="{70622CB5-6163-4455-9079-44EA20B11C7A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2" id="{121AA711-6116-44BF-9C58-A55C3ED1721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3" id="{CAC8334C-7267-4BAA-9E97-BBA1DF81598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"/>
  <sheetViews>
    <sheetView workbookViewId="0">
      <selection sqref="A1:G1"/>
    </sheetView>
  </sheetViews>
  <sheetFormatPr defaultColWidth="0" defaultRowHeight="15" customHeight="1" zeroHeight="1" x14ac:dyDescent="0.25"/>
  <cols>
    <col min="1" max="1" width="69.42578125" customWidth="1"/>
    <col min="2" max="2" width="11.7109375" customWidth="1"/>
    <col min="3" max="3" width="11.28515625" customWidth="1"/>
    <col min="4" max="4" width="11.85546875" customWidth="1"/>
    <col min="5" max="5" width="11" customWidth="1"/>
    <col min="6" max="6" width="11.85546875" customWidth="1"/>
    <col min="7" max="7" width="15" customWidth="1"/>
    <col min="8" max="8" width="0" hidden="1" customWidth="1"/>
  </cols>
  <sheetData>
    <row r="1" spans="1:7" ht="32.25" customHeight="1" x14ac:dyDescent="0.25">
      <c r="A1" s="20" t="s">
        <v>30</v>
      </c>
      <c r="B1" s="20"/>
      <c r="C1" s="20"/>
      <c r="D1" s="20"/>
      <c r="E1" s="20"/>
      <c r="F1" s="20"/>
      <c r="G1" s="20"/>
    </row>
    <row r="2" spans="1:7" ht="31.5" customHeight="1" x14ac:dyDescent="0.25">
      <c r="A2" s="5" t="s">
        <v>0</v>
      </c>
      <c r="B2" s="5" t="s">
        <v>3</v>
      </c>
      <c r="C2" s="5" t="s">
        <v>4</v>
      </c>
      <c r="D2" s="5" t="s">
        <v>1</v>
      </c>
      <c r="E2" s="5" t="s">
        <v>2</v>
      </c>
      <c r="F2" s="5" t="s">
        <v>29</v>
      </c>
      <c r="G2" s="5" t="s">
        <v>28</v>
      </c>
    </row>
    <row r="3" spans="1:7" s="14" customFormat="1" x14ac:dyDescent="0.25">
      <c r="A3" s="6" t="s">
        <v>5</v>
      </c>
      <c r="B3" s="30"/>
      <c r="C3" s="31"/>
      <c r="D3" s="31"/>
      <c r="E3" s="31"/>
      <c r="F3" s="16">
        <f>IF(AND(F4&lt;&gt;"",F5&lt;&gt;"",F6&lt;&gt;""),ROUND(AVERAGE(F4,F5,F6),1),"")</f>
        <v>11.1</v>
      </c>
      <c r="G3" s="17"/>
    </row>
    <row r="4" spans="1:7" x14ac:dyDescent="0.25">
      <c r="A4" s="7" t="s">
        <v>6</v>
      </c>
      <c r="B4" s="19">
        <v>11</v>
      </c>
      <c r="C4" s="19">
        <v>11</v>
      </c>
      <c r="D4" s="2">
        <f>IF(AND(B4&gt;0,C4&gt;0),ROUND((B4+C4)/2,1),"")</f>
        <v>11</v>
      </c>
      <c r="E4" s="19">
        <v>7</v>
      </c>
      <c r="F4" s="3">
        <f>IF(AND(D4&lt;&gt;"",E4&lt;&gt;""),ROUND((D4+E4)/2,1),"")</f>
        <v>9</v>
      </c>
      <c r="G4" s="15" t="str">
        <f>IF(AND(F$3&lt;&gt;"",F$3&lt;10,F4&lt;&gt;"",F4&lt;10,F$23="ΝΑΙ",F$26="ΟΧΙ"),"Επανεξέταση","")</f>
        <v/>
      </c>
    </row>
    <row r="5" spans="1:7" x14ac:dyDescent="0.25">
      <c r="A5" s="8" t="s">
        <v>7</v>
      </c>
      <c r="B5" s="19">
        <v>14</v>
      </c>
      <c r="C5" s="19">
        <v>9</v>
      </c>
      <c r="D5" s="2">
        <f>IF(AND(B5&gt;0,C5&gt;0),ROUND((B5+C5)/2,1),"")</f>
        <v>11.5</v>
      </c>
      <c r="E5" s="19">
        <v>8</v>
      </c>
      <c r="F5" s="3">
        <f>IF(AND(D5&lt;&gt;"",E5&lt;&gt;""),ROUND((D5+E5)/2,1),"")</f>
        <v>9.8000000000000007</v>
      </c>
      <c r="G5" s="15" t="str">
        <f>IF(AND(F$3&lt;&gt;"",F$3&lt;10,F5&lt;&gt;"",F5&lt;10,F$23="ΝΑΙ",F$26="ΟΧΙ"),"Επανεξέταση","")</f>
        <v/>
      </c>
    </row>
    <row r="6" spans="1:7" x14ac:dyDescent="0.25">
      <c r="A6" s="8" t="s">
        <v>8</v>
      </c>
      <c r="B6" s="19">
        <v>16</v>
      </c>
      <c r="C6" s="19">
        <v>18</v>
      </c>
      <c r="D6" s="2">
        <f>IF(AND(B6&gt;0,C6&gt;0),ROUND((B6+C6)/2,1),"")</f>
        <v>17</v>
      </c>
      <c r="E6" s="19">
        <v>12</v>
      </c>
      <c r="F6" s="3">
        <f>IF(AND(D6&lt;&gt;"",E6&lt;&gt;""),ROUND((D6+E6)/2,1),"")</f>
        <v>14.5</v>
      </c>
      <c r="G6" s="15" t="str">
        <f>IF(AND(F$3&lt;&gt;"",F$3&lt;10,F6&lt;&gt;"",F6&lt;10,F$23="ΝΑΙ",F$26="ΟΧΙ"),"Επανεξέταση","")</f>
        <v/>
      </c>
    </row>
    <row r="7" spans="1:7" x14ac:dyDescent="0.25">
      <c r="A7" s="9" t="s">
        <v>9</v>
      </c>
      <c r="B7" s="30"/>
      <c r="C7" s="31"/>
      <c r="D7" s="31"/>
      <c r="E7" s="31"/>
      <c r="F7" s="16">
        <f>IF(AND(F8&lt;&gt;"",F9&lt;&gt;""),ROUND(AVERAGE(F8,F9),1),"")</f>
        <v>10.5</v>
      </c>
      <c r="G7" s="17"/>
    </row>
    <row r="8" spans="1:7" x14ac:dyDescent="0.25">
      <c r="A8" s="10" t="s">
        <v>10</v>
      </c>
      <c r="B8" s="19">
        <v>18</v>
      </c>
      <c r="C8" s="19">
        <v>14</v>
      </c>
      <c r="D8" s="2">
        <f>IF(AND(B8&gt;0,C8&gt;0),ROUND((B8+C8)/2,1),"")</f>
        <v>16</v>
      </c>
      <c r="E8" s="19">
        <v>6</v>
      </c>
      <c r="F8" s="3">
        <f>IF(AND(D8&lt;&gt;"",E8&lt;&gt;""),ROUND((D8+E8)/2,1),"")</f>
        <v>11</v>
      </c>
      <c r="G8" s="15" t="str">
        <f>IF(AND(F$7&lt;&gt;"",F$7&lt;10,F8&lt;&gt;"",F8&lt;10,F$23="ΝΑΙ",F$26="ΟΧΙ"),"Επανεξέταση","")</f>
        <v/>
      </c>
    </row>
    <row r="9" spans="1:7" x14ac:dyDescent="0.25">
      <c r="A9" s="10" t="s">
        <v>11</v>
      </c>
      <c r="B9" s="19">
        <v>11</v>
      </c>
      <c r="C9" s="19">
        <v>15</v>
      </c>
      <c r="D9" s="2">
        <f>IF(AND(B9&gt;0,C9&gt;0),ROUND((B9+C9)/2,1),"")</f>
        <v>13</v>
      </c>
      <c r="E9" s="19">
        <v>7</v>
      </c>
      <c r="F9" s="3">
        <f>IF(AND(D9&lt;&gt;"",E9&lt;&gt;""),ROUND((D9+E9)/2,1),"")</f>
        <v>10</v>
      </c>
      <c r="G9" s="15" t="str">
        <f>IF(AND(F$7&lt;&gt;"",F$7&lt;10,F9&lt;&gt;"",F9&lt;10,F$23="ΝΑΙ",F$26="ΟΧΙ"),"Επανεξέταση","")</f>
        <v/>
      </c>
    </row>
    <row r="10" spans="1:7" x14ac:dyDescent="0.25">
      <c r="A10" s="11" t="s">
        <v>12</v>
      </c>
      <c r="B10" s="30"/>
      <c r="C10" s="31"/>
      <c r="D10" s="31"/>
      <c r="E10" s="31"/>
      <c r="F10" s="16">
        <f>IF(AND(F11&lt;&gt;"",F12&lt;&gt;"",F13&lt;&gt;""),ROUND(AVERAGE(F11,F12,F13),1),"")</f>
        <v>10.8</v>
      </c>
      <c r="G10" s="17"/>
    </row>
    <row r="11" spans="1:7" x14ac:dyDescent="0.25">
      <c r="A11" s="10" t="s">
        <v>13</v>
      </c>
      <c r="B11" s="19">
        <v>16</v>
      </c>
      <c r="C11" s="19">
        <v>17</v>
      </c>
      <c r="D11" s="2">
        <f t="shared" ref="D11:D20" si="0">IF(AND(B11&gt;0,C11&gt;0),ROUND((B11+C11)/2,1),"")</f>
        <v>16.5</v>
      </c>
      <c r="E11" s="19">
        <v>8</v>
      </c>
      <c r="F11" s="3">
        <f t="shared" ref="F11:F18" si="1">IF(AND(D11&lt;&gt;"",E11&lt;&gt;""),ROUND((D11+E11)/2,1),"")</f>
        <v>12.3</v>
      </c>
      <c r="G11" s="15" t="str">
        <f>IF(AND(F$10&lt;&gt;"",F$10&lt;8,F11&lt;&gt;"",F11&lt;8,F$23="ΝΑΙ",F$26="ΟΧΙ"),"Επανεξέταση","")</f>
        <v/>
      </c>
    </row>
    <row r="12" spans="1:7" x14ac:dyDescent="0.25">
      <c r="A12" s="10" t="s">
        <v>14</v>
      </c>
      <c r="B12" s="19">
        <v>12</v>
      </c>
      <c r="C12" s="19">
        <v>11</v>
      </c>
      <c r="D12" s="2">
        <f t="shared" si="0"/>
        <v>11.5</v>
      </c>
      <c r="E12" s="19">
        <v>9</v>
      </c>
      <c r="F12" s="3">
        <f t="shared" si="1"/>
        <v>10.3</v>
      </c>
      <c r="G12" s="15" t="str">
        <f>IF(AND(F$10&lt;&gt;"",F$10&lt;8,F12&lt;&gt;"",F12&lt;8,F$23="ΝΑΙ",F$26="ΟΧΙ"),"Επανεξέταση","")</f>
        <v/>
      </c>
    </row>
    <row r="13" spans="1:7" x14ac:dyDescent="0.25">
      <c r="A13" s="10" t="s">
        <v>15</v>
      </c>
      <c r="B13" s="19">
        <v>10</v>
      </c>
      <c r="C13" s="19">
        <v>11</v>
      </c>
      <c r="D13" s="2">
        <f t="shared" si="0"/>
        <v>10.5</v>
      </c>
      <c r="E13" s="19">
        <v>9</v>
      </c>
      <c r="F13" s="3">
        <f t="shared" si="1"/>
        <v>9.8000000000000007</v>
      </c>
      <c r="G13" s="15" t="str">
        <f>IF(AND(F$10&lt;&gt;"",F$10&lt;8,F13&lt;&gt;"",F13&lt;8,F$23="ΝΑΙ",F$26="ΟΧΙ"),"Επανεξέταση","")</f>
        <v/>
      </c>
    </row>
    <row r="14" spans="1:7" x14ac:dyDescent="0.25">
      <c r="A14" s="12" t="s">
        <v>18</v>
      </c>
      <c r="B14" s="19">
        <v>8</v>
      </c>
      <c r="C14" s="19">
        <v>9</v>
      </c>
      <c r="D14" s="2">
        <f t="shared" si="0"/>
        <v>8.5</v>
      </c>
      <c r="E14" s="19">
        <v>4</v>
      </c>
      <c r="F14" s="3">
        <f t="shared" si="1"/>
        <v>6.3</v>
      </c>
      <c r="G14" s="15" t="str">
        <f t="shared" ref="G14:G21" si="2">IF(AND(F14&lt;&gt;"",F14&lt;8,F$23="ΝΑΙ"),"Επανεξέταση","")</f>
        <v>Επανεξέταση</v>
      </c>
    </row>
    <row r="15" spans="1:7" x14ac:dyDescent="0.25">
      <c r="A15" s="12" t="s">
        <v>17</v>
      </c>
      <c r="B15" s="19">
        <v>9</v>
      </c>
      <c r="C15" s="19">
        <v>11</v>
      </c>
      <c r="D15" s="2">
        <f t="shared" si="0"/>
        <v>10</v>
      </c>
      <c r="E15" s="19">
        <v>6</v>
      </c>
      <c r="F15" s="3">
        <f t="shared" si="1"/>
        <v>8</v>
      </c>
      <c r="G15" s="15" t="str">
        <f t="shared" si="2"/>
        <v/>
      </c>
    </row>
    <row r="16" spans="1:7" x14ac:dyDescent="0.25">
      <c r="A16" s="12" t="s">
        <v>16</v>
      </c>
      <c r="B16" s="19">
        <v>12</v>
      </c>
      <c r="C16" s="19">
        <v>12</v>
      </c>
      <c r="D16" s="2">
        <f t="shared" si="0"/>
        <v>12</v>
      </c>
      <c r="E16" s="19">
        <v>8</v>
      </c>
      <c r="F16" s="3">
        <f t="shared" si="1"/>
        <v>10</v>
      </c>
      <c r="G16" s="15" t="str">
        <f t="shared" si="2"/>
        <v/>
      </c>
    </row>
    <row r="17" spans="1:7" x14ac:dyDescent="0.25">
      <c r="A17" s="12" t="s">
        <v>20</v>
      </c>
      <c r="B17" s="19">
        <v>17</v>
      </c>
      <c r="C17" s="19">
        <v>16</v>
      </c>
      <c r="D17" s="2">
        <f t="shared" si="0"/>
        <v>16.5</v>
      </c>
      <c r="E17" s="19">
        <v>7</v>
      </c>
      <c r="F17" s="3">
        <f t="shared" si="1"/>
        <v>11.8</v>
      </c>
      <c r="G17" s="15" t="str">
        <f t="shared" si="2"/>
        <v/>
      </c>
    </row>
    <row r="18" spans="1:7" x14ac:dyDescent="0.25">
      <c r="A18" s="12" t="s">
        <v>22</v>
      </c>
      <c r="B18" s="19">
        <v>18</v>
      </c>
      <c r="C18" s="19">
        <v>18</v>
      </c>
      <c r="D18" s="2">
        <f t="shared" si="0"/>
        <v>18</v>
      </c>
      <c r="E18" s="19">
        <v>7</v>
      </c>
      <c r="F18" s="3">
        <f t="shared" si="1"/>
        <v>12.5</v>
      </c>
      <c r="G18" s="15" t="str">
        <f t="shared" si="2"/>
        <v/>
      </c>
    </row>
    <row r="19" spans="1:7" x14ac:dyDescent="0.25">
      <c r="A19" s="12" t="s">
        <v>21</v>
      </c>
      <c r="B19" s="19">
        <v>20</v>
      </c>
      <c r="C19" s="19">
        <v>20</v>
      </c>
      <c r="D19" s="2">
        <f t="shared" si="0"/>
        <v>20</v>
      </c>
      <c r="E19" s="13"/>
      <c r="F19" s="3">
        <f>D19</f>
        <v>20</v>
      </c>
      <c r="G19" s="18"/>
    </row>
    <row r="20" spans="1:7" x14ac:dyDescent="0.25">
      <c r="A20" s="11" t="s">
        <v>19</v>
      </c>
      <c r="B20" s="19">
        <v>20</v>
      </c>
      <c r="C20" s="19">
        <v>20</v>
      </c>
      <c r="D20" s="2">
        <f t="shared" si="0"/>
        <v>20</v>
      </c>
      <c r="E20" s="13"/>
      <c r="F20" s="3">
        <f>D20</f>
        <v>20</v>
      </c>
      <c r="G20" s="18"/>
    </row>
    <row r="21" spans="1:7" ht="18.75" x14ac:dyDescent="0.3">
      <c r="A21" s="27" t="s">
        <v>23</v>
      </c>
      <c r="B21" s="28"/>
      <c r="C21" s="28"/>
      <c r="D21" s="28"/>
      <c r="E21" s="29"/>
      <c r="F21" s="4">
        <f>IF(AND(F3&lt;&gt;"",F7&lt;&gt;"",F10&lt;&gt;"",F14&lt;&gt;"",F15&lt;&gt;"",F16&lt;&gt;"",F17&lt;&gt;"",F18&lt;&gt;"",F19&lt;&gt;"",F20&lt;&gt;""),ROUND(AVERAGE(F3,F7,F10,F14,F15,F16,F17,F18,F19,F20),1),"")</f>
        <v>12.1</v>
      </c>
      <c r="G21" s="15" t="str">
        <f t="shared" si="2"/>
        <v/>
      </c>
    </row>
    <row r="22" spans="1:7" ht="18.75" x14ac:dyDescent="0.3">
      <c r="A22" s="32" t="str">
        <f>IF(F21="","",IF(F23="ΟΧΙ","Επαναλαμβάνει την τάξη",IF(COUNTIF(G4:G20,"Επανεξέταση")&gt;0,"Εξετάζεται ξανά σε κάποια μαθήματα","Προάγεται")))</f>
        <v>Εξετάζεται ξανά σε κάποια μαθήματα</v>
      </c>
      <c r="B22" s="32"/>
      <c r="C22" s="32"/>
      <c r="D22" s="32"/>
      <c r="E22" s="32"/>
      <c r="F22" s="32"/>
      <c r="G22" s="32"/>
    </row>
    <row r="23" spans="1:7" ht="18.75" customHeight="1" x14ac:dyDescent="0.25">
      <c r="A23" s="21" t="s">
        <v>25</v>
      </c>
      <c r="B23" s="22"/>
      <c r="C23" s="22"/>
      <c r="D23" s="22"/>
      <c r="E23" s="23"/>
      <c r="F23" s="33" t="str">
        <f>IF(F21&lt;&gt;"",IF(F21&gt;=10,"ΝΑΙ","ΟΧΙ"),"")</f>
        <v>ΝΑΙ</v>
      </c>
      <c r="G23" s="34"/>
    </row>
    <row r="24" spans="1:7" ht="15.75" x14ac:dyDescent="0.25">
      <c r="A24" s="21" t="s">
        <v>26</v>
      </c>
      <c r="B24" s="22"/>
      <c r="C24" s="22"/>
      <c r="D24" s="22"/>
      <c r="E24" s="23"/>
      <c r="F24" s="35" t="str">
        <f>IF(OR(AND(F3&lt;&gt;"",F3&lt;10),AND(F7&lt;&gt;"",F7&lt;10)),"ΟΧΙ",IF(AND(F3&lt;&gt;"",F7&lt;&gt;""),"ΝΑΙ",""))</f>
        <v>ΝΑΙ</v>
      </c>
      <c r="G24" s="36"/>
    </row>
    <row r="25" spans="1:7" ht="15.75" x14ac:dyDescent="0.25">
      <c r="A25" s="21" t="s">
        <v>27</v>
      </c>
      <c r="B25" s="22"/>
      <c r="C25" s="22"/>
      <c r="D25" s="22"/>
      <c r="E25" s="23"/>
      <c r="F25" s="35" t="str">
        <f>IF(OR(AND(F10&lt;&gt;"",F10&lt;8),AND(F14&lt;&gt;"",F14&lt;8),AND(F15&lt;&gt;"",F15&lt;8),AND(F16&lt;&gt;"",F16&lt;8),AND(F17&lt;&gt;"",F17&lt;8),AND(F18&lt;&gt;"",F18&lt;8),AND(F19&lt;&gt;"",F19&lt;8),AND(F20&lt;&gt;"",F20&lt;8)),"ΟΧΙ",IF(AND(F10&lt;&gt;"",F14&lt;&gt;"",F15&lt;&gt;"",F16&lt;&gt;"",F17&lt;&gt;"",F18&lt;&gt;"",F19&lt;&gt;"",F20&lt;&gt;""),"ΝΑΙ",""))</f>
        <v>ΟΧΙ</v>
      </c>
      <c r="G25" s="36"/>
    </row>
    <row r="26" spans="1:7" ht="36" customHeight="1" x14ac:dyDescent="0.25">
      <c r="A26" s="24" t="s">
        <v>24</v>
      </c>
      <c r="B26" s="25"/>
      <c r="C26" s="25"/>
      <c r="D26" s="25"/>
      <c r="E26" s="26"/>
      <c r="F26" s="35" t="str">
        <f>IF(OR(F3="",F7="",F10=""),"",IF(OR(AND(F3&lt;8,F7&lt;8),ROUND(AVERAGE(F3,F7,F10),1)&lt;12.5),"ΟΧΙ","ΝΑΙ"))</f>
        <v>ΟΧΙ</v>
      </c>
      <c r="G26" s="36"/>
    </row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</sheetData>
  <sheetProtection password="F241" sheet="1" objects="1" scenarios="1" selectLockedCells="1"/>
  <mergeCells count="14">
    <mergeCell ref="A26:E26"/>
    <mergeCell ref="F26:G26"/>
    <mergeCell ref="A23:E23"/>
    <mergeCell ref="F23:G23"/>
    <mergeCell ref="B3:E3"/>
    <mergeCell ref="B7:E7"/>
    <mergeCell ref="B10:E10"/>
    <mergeCell ref="A21:E21"/>
    <mergeCell ref="A22:G22"/>
    <mergeCell ref="A1:G1"/>
    <mergeCell ref="A24:E24"/>
    <mergeCell ref="F24:G24"/>
    <mergeCell ref="A25:E25"/>
    <mergeCell ref="F25:G25"/>
  </mergeCells>
  <conditionalFormatting sqref="F24">
    <cfRule type="containsText" dxfId="47" priority="24" operator="containsText" text="ΝΑΙ">
      <formula>NOT(ISERROR(SEARCH("ΝΑΙ",F24)))</formula>
    </cfRule>
  </conditionalFormatting>
  <conditionalFormatting sqref="F23:F24 F26">
    <cfRule type="containsText" dxfId="46" priority="20" operator="containsText" text="ΟΧΙ">
      <formula>NOT(ISERROR(SEARCH("ΟΧΙ",F23)))</formula>
    </cfRule>
    <cfRule type="containsText" dxfId="45" priority="21" operator="containsText" text="ΝΑΙ">
      <formula>NOT(ISERROR(SEARCH("ΝΑΙ",F23)))</formula>
    </cfRule>
    <cfRule type="containsText" dxfId="44" priority="22" operator="containsText" text="ΟΧΙ">
      <formula>NOT(ISERROR(SEARCH("ΟΧΙ",F23)))</formula>
    </cfRule>
    <cfRule type="containsText" dxfId="43" priority="23" operator="containsText" text="ΝΑΙ">
      <formula>NOT(ISERROR(SEARCH("ΝΑΙ",F23)))</formula>
    </cfRule>
  </conditionalFormatting>
  <conditionalFormatting sqref="F26">
    <cfRule type="containsText" dxfId="42" priority="18" operator="containsText" text="ΝΑΙ">
      <formula>NOT(ISERROR(SEARCH("ΝΑΙ",F26)))</formula>
    </cfRule>
  </conditionalFormatting>
  <conditionalFormatting sqref="F26">
    <cfRule type="containsText" dxfId="41" priority="16" operator="containsText" text="ΝΑΙ">
      <formula>NOT(ISERROR(SEARCH("ΝΑΙ",F26)))</formula>
    </cfRule>
  </conditionalFormatting>
  <conditionalFormatting sqref="F24">
    <cfRule type="containsText" dxfId="40" priority="14" operator="containsText" text="ΝΑΙ">
      <formula>NOT(ISERROR(SEARCH("ΝΑΙ",F24)))</formula>
    </cfRule>
  </conditionalFormatting>
  <conditionalFormatting sqref="F24">
    <cfRule type="containsText" dxfId="39" priority="12" operator="containsText" text="ΝΑΙ">
      <formula>NOT(ISERROR(SEARCH("ΝΑΙ",F24)))</formula>
    </cfRule>
  </conditionalFormatting>
  <conditionalFormatting sqref="F25">
    <cfRule type="containsText" dxfId="38" priority="8" operator="containsText" text="ΟΧΙ">
      <formula>NOT(ISERROR(SEARCH("ΟΧΙ",F25)))</formula>
    </cfRule>
    <cfRule type="containsText" dxfId="37" priority="9" operator="containsText" text="ΝΑΙ">
      <formula>NOT(ISERROR(SEARCH("ΝΑΙ",F25)))</formula>
    </cfRule>
    <cfRule type="containsText" dxfId="36" priority="10" operator="containsText" text="ΟΧΙ">
      <formula>NOT(ISERROR(SEARCH("ΟΧΙ",F25)))</formula>
    </cfRule>
    <cfRule type="containsText" dxfId="35" priority="11" operator="containsText" text="ΝΑΙ">
      <formula>NOT(ISERROR(SEARCH("ΝΑΙ",F25)))</formula>
    </cfRule>
  </conditionalFormatting>
  <conditionalFormatting sqref="F25">
    <cfRule type="containsText" dxfId="34" priority="6" operator="containsText" text="ΝΑΙ">
      <formula>NOT(ISERROR(SEARCH("ΝΑΙ",F25)))</formula>
    </cfRule>
  </conditionalFormatting>
  <conditionalFormatting sqref="F25">
    <cfRule type="containsText" dxfId="33" priority="4" operator="containsText" text="ΝΑΙ">
      <formula>NOT(ISERROR(SEARCH("ΝΑΙ",F25)))</formula>
    </cfRule>
  </conditionalFormatting>
  <conditionalFormatting sqref="G3:G21">
    <cfRule type="containsText" dxfId="32" priority="1" operator="containsText" text="Επανεξέταση">
      <formula>NOT(ISERROR(SEARCH("Επανεξέταση",G3)))</formula>
    </cfRule>
  </conditionalFormatting>
  <dataValidations count="1">
    <dataValidation type="decimal" allowBlank="1" showInputMessage="1" showErrorMessage="1" sqref="E11:E19 B4:C6 E8:E9 E4:E6 B8:C9 B11:C20">
      <formula1>1</formula1>
      <formula2>20</formula2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1" id="{1413ED10-781E-4B42-A916-B7E3A6CC0F7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32" id="{DA5BCC1F-B70D-4174-84B3-3CB07C7D72D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F11:F20</xm:sqref>
        </x14:conditionalFormatting>
        <x14:conditionalFormatting xmlns:xm="http://schemas.microsoft.com/office/excel/2006/main">
          <x14:cfRule type="iconSet" priority="30" id="{221A3755-E860-48B0-BBEC-187A35758E1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F21</xm:sqref>
        </x14:conditionalFormatting>
        <x14:conditionalFormatting xmlns:xm="http://schemas.microsoft.com/office/excel/2006/main">
          <x14:cfRule type="iconSet" priority="29" id="{FFE60884-AF52-4462-AA89-131DC225F85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F8:F9 F4:F6</xm:sqref>
        </x14:conditionalFormatting>
        <x14:conditionalFormatting xmlns:xm="http://schemas.microsoft.com/office/excel/2006/main">
          <x14:cfRule type="iconSet" priority="28" id="{D924A54D-69D6-4478-80D5-52B6C748782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F3</xm:sqref>
        </x14:conditionalFormatting>
        <x14:conditionalFormatting xmlns:xm="http://schemas.microsoft.com/office/excel/2006/main">
          <x14:cfRule type="iconSet" priority="27" id="{F6EA3C34-886C-40B3-934A-E57E111F121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F7</xm:sqref>
        </x14:conditionalFormatting>
        <x14:conditionalFormatting xmlns:xm="http://schemas.microsoft.com/office/excel/2006/main">
          <x14:cfRule type="iconSet" priority="26" id="{517182F0-FD94-4981-85E5-DC91B9BFDDE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F23</xm:sqref>
        </x14:conditionalFormatting>
        <x14:conditionalFormatting xmlns:xm="http://schemas.microsoft.com/office/excel/2006/main">
          <x14:cfRule type="iconSet" priority="25" id="{3A1FF167-51E7-4405-A56B-F054E25CBA2D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9" id="{F4379EC3-E436-4089-804B-9578BA4C478B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17" id="{3B846FD0-A22C-40AF-AB8C-F31860E414C1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15" id="{ACA0F840-9059-479B-9B0C-2FC94F819380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3" id="{AD82A211-7A1E-42A8-88C3-E6C4C5CA5427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7" id="{5F91006B-D655-44CA-877F-944E5D2BB71F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5" id="{650D6D1A-479A-4D8D-84BA-1BC01E156506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2" id="{091F2470-B1DD-4561-8C93-C8CAF6B0502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3" id="{B1FD4CE9-9079-4C36-A99E-748AE77A648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"/>
  <sheetViews>
    <sheetView workbookViewId="0">
      <selection sqref="A1:G1"/>
    </sheetView>
  </sheetViews>
  <sheetFormatPr defaultColWidth="0" defaultRowHeight="15" customHeight="1" zeroHeight="1" x14ac:dyDescent="0.25"/>
  <cols>
    <col min="1" max="1" width="69.42578125" customWidth="1"/>
    <col min="2" max="2" width="11.7109375" customWidth="1"/>
    <col min="3" max="3" width="11.28515625" customWidth="1"/>
    <col min="4" max="4" width="11.85546875" customWidth="1"/>
    <col min="5" max="5" width="11" customWidth="1"/>
    <col min="6" max="6" width="11.85546875" customWidth="1"/>
    <col min="7" max="7" width="15" customWidth="1"/>
    <col min="8" max="8" width="0" hidden="1" customWidth="1"/>
  </cols>
  <sheetData>
    <row r="1" spans="1:7" ht="32.25" customHeight="1" x14ac:dyDescent="0.25">
      <c r="A1" s="20" t="s">
        <v>30</v>
      </c>
      <c r="B1" s="20"/>
      <c r="C1" s="20"/>
      <c r="D1" s="20"/>
      <c r="E1" s="20"/>
      <c r="F1" s="20"/>
      <c r="G1" s="20"/>
    </row>
    <row r="2" spans="1:7" ht="31.5" customHeight="1" x14ac:dyDescent="0.25">
      <c r="A2" s="5" t="s">
        <v>0</v>
      </c>
      <c r="B2" s="5" t="s">
        <v>3</v>
      </c>
      <c r="C2" s="5" t="s">
        <v>4</v>
      </c>
      <c r="D2" s="5" t="s">
        <v>1</v>
      </c>
      <c r="E2" s="5" t="s">
        <v>2</v>
      </c>
      <c r="F2" s="5" t="s">
        <v>29</v>
      </c>
      <c r="G2" s="5" t="s">
        <v>28</v>
      </c>
    </row>
    <row r="3" spans="1:7" s="14" customFormat="1" x14ac:dyDescent="0.25">
      <c r="A3" s="6" t="s">
        <v>5</v>
      </c>
      <c r="B3" s="30"/>
      <c r="C3" s="31"/>
      <c r="D3" s="31"/>
      <c r="E3" s="31"/>
      <c r="F3" s="16">
        <f>IF(AND(F4&lt;&gt;"",F5&lt;&gt;"",F6&lt;&gt;""),ROUND(AVERAGE(F4,F5,F6),1),"")</f>
        <v>11.1</v>
      </c>
      <c r="G3" s="17"/>
    </row>
    <row r="4" spans="1:7" x14ac:dyDescent="0.25">
      <c r="A4" s="7" t="s">
        <v>6</v>
      </c>
      <c r="B4" s="19">
        <v>11</v>
      </c>
      <c r="C4" s="19">
        <v>11</v>
      </c>
      <c r="D4" s="2">
        <f>IF(AND(B4&gt;0,C4&gt;0),ROUND((B4+C4)/2,1),"")</f>
        <v>11</v>
      </c>
      <c r="E4" s="19">
        <v>7</v>
      </c>
      <c r="F4" s="3">
        <f>IF(AND(D4&lt;&gt;"",E4&lt;&gt;""),ROUND((D4+E4)/2,1),"")</f>
        <v>9</v>
      </c>
      <c r="G4" s="15" t="str">
        <f>IF(AND(F$3&lt;&gt;"",F$3&lt;10,F4&lt;&gt;"",F4&lt;10,F$23="ΝΑΙ",F$26="ΟΧΙ"),"Επανεξέταση","")</f>
        <v/>
      </c>
    </row>
    <row r="5" spans="1:7" x14ac:dyDescent="0.25">
      <c r="A5" s="8" t="s">
        <v>7</v>
      </c>
      <c r="B5" s="19">
        <v>14</v>
      </c>
      <c r="C5" s="19">
        <v>9</v>
      </c>
      <c r="D5" s="2">
        <f>IF(AND(B5&gt;0,C5&gt;0),ROUND((B5+C5)/2,1),"")</f>
        <v>11.5</v>
      </c>
      <c r="E5" s="19">
        <v>8</v>
      </c>
      <c r="F5" s="3">
        <f>IF(AND(D5&lt;&gt;"",E5&lt;&gt;""),ROUND((D5+E5)/2,1),"")</f>
        <v>9.8000000000000007</v>
      </c>
      <c r="G5" s="15" t="str">
        <f>IF(AND(F$3&lt;&gt;"",F$3&lt;10,F5&lt;&gt;"",F5&lt;10,F$23="ΝΑΙ",F$26="ΟΧΙ"),"Επανεξέταση","")</f>
        <v/>
      </c>
    </row>
    <row r="6" spans="1:7" x14ac:dyDescent="0.25">
      <c r="A6" s="8" t="s">
        <v>8</v>
      </c>
      <c r="B6" s="19">
        <v>16</v>
      </c>
      <c r="C6" s="19">
        <v>18</v>
      </c>
      <c r="D6" s="2">
        <f>IF(AND(B6&gt;0,C6&gt;0),ROUND((B6+C6)/2,1),"")</f>
        <v>17</v>
      </c>
      <c r="E6" s="19">
        <v>12</v>
      </c>
      <c r="F6" s="3">
        <f>IF(AND(D6&lt;&gt;"",E6&lt;&gt;""),ROUND((D6+E6)/2,1),"")</f>
        <v>14.5</v>
      </c>
      <c r="G6" s="15" t="str">
        <f>IF(AND(F$3&lt;&gt;"",F$3&lt;10,F6&lt;&gt;"",F6&lt;10,F$23="ΝΑΙ",F$26="ΟΧΙ"),"Επανεξέταση","")</f>
        <v/>
      </c>
    </row>
    <row r="7" spans="1:7" x14ac:dyDescent="0.25">
      <c r="A7" s="9" t="s">
        <v>9</v>
      </c>
      <c r="B7" s="30"/>
      <c r="C7" s="31"/>
      <c r="D7" s="31"/>
      <c r="E7" s="31"/>
      <c r="F7" s="16">
        <f>IF(AND(F8&lt;&gt;"",F9&lt;&gt;""),ROUND(AVERAGE(F8,F9),1),"")</f>
        <v>11.4</v>
      </c>
      <c r="G7" s="17"/>
    </row>
    <row r="8" spans="1:7" x14ac:dyDescent="0.25">
      <c r="A8" s="10" t="s">
        <v>10</v>
      </c>
      <c r="B8" s="19">
        <v>18</v>
      </c>
      <c r="C8" s="19">
        <v>14</v>
      </c>
      <c r="D8" s="2">
        <f>IF(AND(B8&gt;0,C8&gt;0),ROUND((B8+C8)/2,1),"")</f>
        <v>16</v>
      </c>
      <c r="E8" s="19">
        <v>12</v>
      </c>
      <c r="F8" s="3">
        <f>IF(AND(D8&lt;&gt;"",E8&lt;&gt;""),ROUND((D8+E8)/2,1),"")</f>
        <v>14</v>
      </c>
      <c r="G8" s="15" t="str">
        <f>IF(AND(F$7&lt;&gt;"",F$7&lt;10,F8&lt;&gt;"",F8&lt;10,F$23="ΝΑΙ",F$26="ΟΧΙ"),"Επανεξέταση","")</f>
        <v/>
      </c>
    </row>
    <row r="9" spans="1:7" x14ac:dyDescent="0.25">
      <c r="A9" s="10" t="s">
        <v>11</v>
      </c>
      <c r="B9" s="19">
        <v>11</v>
      </c>
      <c r="C9" s="19">
        <v>10</v>
      </c>
      <c r="D9" s="2">
        <f>IF(AND(B9&gt;0,C9&gt;0),ROUND((B9+C9)/2,1),"")</f>
        <v>10.5</v>
      </c>
      <c r="E9" s="19">
        <v>7</v>
      </c>
      <c r="F9" s="3">
        <f>IF(AND(D9&lt;&gt;"",E9&lt;&gt;""),ROUND((D9+E9)/2,1),"")</f>
        <v>8.8000000000000007</v>
      </c>
      <c r="G9" s="15" t="str">
        <f>IF(AND(F$7&lt;&gt;"",F$7&lt;10,F9&lt;&gt;"",F9&lt;10,F$23="ΝΑΙ",F$26="ΟΧΙ"),"Επανεξέταση","")</f>
        <v/>
      </c>
    </row>
    <row r="10" spans="1:7" x14ac:dyDescent="0.25">
      <c r="A10" s="11" t="s">
        <v>12</v>
      </c>
      <c r="B10" s="30"/>
      <c r="C10" s="31"/>
      <c r="D10" s="31"/>
      <c r="E10" s="31"/>
      <c r="F10" s="16">
        <f>IF(AND(F11&lt;&gt;"",F12&lt;&gt;"",F13&lt;&gt;""),ROUND(AVERAGE(F11,F12,F13),1),"")</f>
        <v>10.8</v>
      </c>
      <c r="G10" s="17"/>
    </row>
    <row r="11" spans="1:7" x14ac:dyDescent="0.25">
      <c r="A11" s="10" t="s">
        <v>13</v>
      </c>
      <c r="B11" s="19">
        <v>16</v>
      </c>
      <c r="C11" s="19">
        <v>17</v>
      </c>
      <c r="D11" s="2">
        <f t="shared" ref="D11:D20" si="0">IF(AND(B11&gt;0,C11&gt;0),ROUND((B11+C11)/2,1),"")</f>
        <v>16.5</v>
      </c>
      <c r="E11" s="19">
        <v>8</v>
      </c>
      <c r="F11" s="3">
        <f t="shared" ref="F11:F18" si="1">IF(AND(D11&lt;&gt;"",E11&lt;&gt;""),ROUND((D11+E11)/2,1),"")</f>
        <v>12.3</v>
      </c>
      <c r="G11" s="15" t="str">
        <f>IF(AND(F$10&lt;&gt;"",F$10&lt;8,F11&lt;&gt;"",F11&lt;8,F$23="ΝΑΙ",F$26="ΟΧΙ"),"Επανεξέταση","")</f>
        <v/>
      </c>
    </row>
    <row r="12" spans="1:7" x14ac:dyDescent="0.25">
      <c r="A12" s="10" t="s">
        <v>14</v>
      </c>
      <c r="B12" s="19">
        <v>12</v>
      </c>
      <c r="C12" s="19">
        <v>11</v>
      </c>
      <c r="D12" s="2">
        <f t="shared" si="0"/>
        <v>11.5</v>
      </c>
      <c r="E12" s="19">
        <v>9</v>
      </c>
      <c r="F12" s="3">
        <f t="shared" si="1"/>
        <v>10.3</v>
      </c>
      <c r="G12" s="15" t="str">
        <f>IF(AND(F$10&lt;&gt;"",F$10&lt;8,F12&lt;&gt;"",F12&lt;8,F$23="ΝΑΙ",F$26="ΟΧΙ"),"Επανεξέταση","")</f>
        <v/>
      </c>
    </row>
    <row r="13" spans="1:7" x14ac:dyDescent="0.25">
      <c r="A13" s="10" t="s">
        <v>15</v>
      </c>
      <c r="B13" s="19">
        <v>10</v>
      </c>
      <c r="C13" s="19">
        <v>11</v>
      </c>
      <c r="D13" s="2">
        <f t="shared" si="0"/>
        <v>10.5</v>
      </c>
      <c r="E13" s="19">
        <v>9</v>
      </c>
      <c r="F13" s="3">
        <f t="shared" si="1"/>
        <v>9.8000000000000007</v>
      </c>
      <c r="G13" s="15" t="str">
        <f>IF(AND(F$10&lt;&gt;"",F$10&lt;8,F13&lt;&gt;"",F13&lt;8,F$23="ΝΑΙ",F$26="ΟΧΙ"),"Επανεξέταση","")</f>
        <v/>
      </c>
    </row>
    <row r="14" spans="1:7" x14ac:dyDescent="0.25">
      <c r="A14" s="12" t="s">
        <v>18</v>
      </c>
      <c r="B14" s="19">
        <v>8</v>
      </c>
      <c r="C14" s="19">
        <v>9</v>
      </c>
      <c r="D14" s="2">
        <f t="shared" si="0"/>
        <v>8.5</v>
      </c>
      <c r="E14" s="19">
        <v>8</v>
      </c>
      <c r="F14" s="3">
        <f t="shared" si="1"/>
        <v>8.3000000000000007</v>
      </c>
      <c r="G14" s="15" t="str">
        <f t="shared" ref="G14:G21" si="2">IF(AND(F14&lt;&gt;"",F14&lt;8,F$23="ΝΑΙ"),"Επανεξέταση","")</f>
        <v/>
      </c>
    </row>
    <row r="15" spans="1:7" x14ac:dyDescent="0.25">
      <c r="A15" s="12" t="s">
        <v>17</v>
      </c>
      <c r="B15" s="19">
        <v>9</v>
      </c>
      <c r="C15" s="19">
        <v>11</v>
      </c>
      <c r="D15" s="2">
        <f t="shared" si="0"/>
        <v>10</v>
      </c>
      <c r="E15" s="19">
        <v>6</v>
      </c>
      <c r="F15" s="3">
        <f t="shared" si="1"/>
        <v>8</v>
      </c>
      <c r="G15" s="15" t="str">
        <f t="shared" si="2"/>
        <v/>
      </c>
    </row>
    <row r="16" spans="1:7" x14ac:dyDescent="0.25">
      <c r="A16" s="12" t="s">
        <v>16</v>
      </c>
      <c r="B16" s="19">
        <v>12</v>
      </c>
      <c r="C16" s="19">
        <v>12</v>
      </c>
      <c r="D16" s="2">
        <f t="shared" si="0"/>
        <v>12</v>
      </c>
      <c r="E16" s="19">
        <v>8</v>
      </c>
      <c r="F16" s="3">
        <f t="shared" si="1"/>
        <v>10</v>
      </c>
      <c r="G16" s="15" t="str">
        <f t="shared" si="2"/>
        <v/>
      </c>
    </row>
    <row r="17" spans="1:7" x14ac:dyDescent="0.25">
      <c r="A17" s="12" t="s">
        <v>20</v>
      </c>
      <c r="B17" s="19">
        <v>17</v>
      </c>
      <c r="C17" s="19">
        <v>16</v>
      </c>
      <c r="D17" s="2">
        <f t="shared" si="0"/>
        <v>16.5</v>
      </c>
      <c r="E17" s="19">
        <v>7</v>
      </c>
      <c r="F17" s="3">
        <f t="shared" si="1"/>
        <v>11.8</v>
      </c>
      <c r="G17" s="15" t="str">
        <f t="shared" si="2"/>
        <v/>
      </c>
    </row>
    <row r="18" spans="1:7" x14ac:dyDescent="0.25">
      <c r="A18" s="12" t="s">
        <v>22</v>
      </c>
      <c r="B18" s="19">
        <v>18</v>
      </c>
      <c r="C18" s="19">
        <v>18</v>
      </c>
      <c r="D18" s="2">
        <f t="shared" si="0"/>
        <v>18</v>
      </c>
      <c r="E18" s="19">
        <v>7</v>
      </c>
      <c r="F18" s="3">
        <f t="shared" si="1"/>
        <v>12.5</v>
      </c>
      <c r="G18" s="15" t="str">
        <f t="shared" si="2"/>
        <v/>
      </c>
    </row>
    <row r="19" spans="1:7" x14ac:dyDescent="0.25">
      <c r="A19" s="12" t="s">
        <v>21</v>
      </c>
      <c r="B19" s="19">
        <v>20</v>
      </c>
      <c r="C19" s="19">
        <v>20</v>
      </c>
      <c r="D19" s="2">
        <f t="shared" si="0"/>
        <v>20</v>
      </c>
      <c r="E19" s="13"/>
      <c r="F19" s="3">
        <f>D19</f>
        <v>20</v>
      </c>
      <c r="G19" s="18"/>
    </row>
    <row r="20" spans="1:7" x14ac:dyDescent="0.25">
      <c r="A20" s="11" t="s">
        <v>19</v>
      </c>
      <c r="B20" s="19">
        <v>20</v>
      </c>
      <c r="C20" s="19">
        <v>20</v>
      </c>
      <c r="D20" s="2">
        <f t="shared" si="0"/>
        <v>20</v>
      </c>
      <c r="E20" s="13"/>
      <c r="F20" s="3">
        <f>D20</f>
        <v>20</v>
      </c>
      <c r="G20" s="18"/>
    </row>
    <row r="21" spans="1:7" ht="18.75" x14ac:dyDescent="0.3">
      <c r="A21" s="27" t="s">
        <v>23</v>
      </c>
      <c r="B21" s="28"/>
      <c r="C21" s="28"/>
      <c r="D21" s="28"/>
      <c r="E21" s="29"/>
      <c r="F21" s="4">
        <f>IF(AND(F3&lt;&gt;"",F7&lt;&gt;"",F10&lt;&gt;"",F14&lt;&gt;"",F15&lt;&gt;"",F16&lt;&gt;"",F17&lt;&gt;"",F18&lt;&gt;"",F19&lt;&gt;"",F20&lt;&gt;""),ROUND(AVERAGE(F3,F7,F10,F14,F15,F16,F17,F18,F19,F20),1),"")</f>
        <v>12.4</v>
      </c>
      <c r="G21" s="15" t="str">
        <f t="shared" si="2"/>
        <v/>
      </c>
    </row>
    <row r="22" spans="1:7" ht="18.75" x14ac:dyDescent="0.3">
      <c r="A22" s="32" t="str">
        <f>IF(F21="","",IF(F23="ΟΧΙ","Επαναλαμβάνει την τάξη",IF(COUNTIF(G4:G20,"Επανεξέταση")&gt;0,"Εξετάζεται ξανά σε κάποια μαθήματα","Προάγεται")))</f>
        <v>Προάγεται</v>
      </c>
      <c r="B22" s="32"/>
      <c r="C22" s="32"/>
      <c r="D22" s="32"/>
      <c r="E22" s="32"/>
      <c r="F22" s="32"/>
      <c r="G22" s="32"/>
    </row>
    <row r="23" spans="1:7" ht="18.75" customHeight="1" x14ac:dyDescent="0.25">
      <c r="A23" s="21" t="s">
        <v>25</v>
      </c>
      <c r="B23" s="22"/>
      <c r="C23" s="22"/>
      <c r="D23" s="22"/>
      <c r="E23" s="23"/>
      <c r="F23" s="33" t="str">
        <f>IF(F21&lt;&gt;"",IF(F21&gt;=10,"ΝΑΙ","ΟΧΙ"),"")</f>
        <v>ΝΑΙ</v>
      </c>
      <c r="G23" s="34"/>
    </row>
    <row r="24" spans="1:7" ht="15.75" x14ac:dyDescent="0.25">
      <c r="A24" s="21" t="s">
        <v>26</v>
      </c>
      <c r="B24" s="22"/>
      <c r="C24" s="22"/>
      <c r="D24" s="22"/>
      <c r="E24" s="23"/>
      <c r="F24" s="35" t="str">
        <f>IF(OR(AND(F3&lt;&gt;"",F3&lt;10),AND(F7&lt;&gt;"",F7&lt;10)),"ΟΧΙ",IF(AND(F3&lt;&gt;"",F7&lt;&gt;""),"ΝΑΙ",""))</f>
        <v>ΝΑΙ</v>
      </c>
      <c r="G24" s="36"/>
    </row>
    <row r="25" spans="1:7" ht="15.75" x14ac:dyDescent="0.25">
      <c r="A25" s="21" t="s">
        <v>27</v>
      </c>
      <c r="B25" s="22"/>
      <c r="C25" s="22"/>
      <c r="D25" s="22"/>
      <c r="E25" s="23"/>
      <c r="F25" s="35" t="str">
        <f>IF(OR(AND(F10&lt;&gt;"",F10&lt;8),AND(F14&lt;&gt;"",F14&lt;8),AND(F15&lt;&gt;"",F15&lt;8),AND(F16&lt;&gt;"",F16&lt;8),AND(F17&lt;&gt;"",F17&lt;8),AND(F18&lt;&gt;"",F18&lt;8),AND(F19&lt;&gt;"",F19&lt;8),AND(F20&lt;&gt;"",F20&lt;8)),"ΟΧΙ",IF(AND(F10&lt;&gt;"",F14&lt;&gt;"",F15&lt;&gt;"",F16&lt;&gt;"",F17&lt;&gt;"",F18&lt;&gt;"",F19&lt;&gt;"",F20&lt;&gt;""),"ΝΑΙ",""))</f>
        <v>ΝΑΙ</v>
      </c>
      <c r="G25" s="36"/>
    </row>
    <row r="26" spans="1:7" ht="36" customHeight="1" x14ac:dyDescent="0.25">
      <c r="A26" s="24" t="s">
        <v>24</v>
      </c>
      <c r="B26" s="25"/>
      <c r="C26" s="25"/>
      <c r="D26" s="25"/>
      <c r="E26" s="26"/>
      <c r="F26" s="35" t="str">
        <f>IF(OR(F3="",F7="",F10=""),"",IF(OR(AND(F3&lt;8,F7&lt;8),ROUND(AVERAGE(F3,F7,F10),1)&lt;12.5),"ΟΧΙ","ΝΑΙ"))</f>
        <v>ΟΧΙ</v>
      </c>
      <c r="G26" s="36"/>
    </row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</sheetData>
  <sheetProtection password="F241" sheet="1" objects="1" scenarios="1" selectLockedCells="1"/>
  <mergeCells count="14">
    <mergeCell ref="A26:E26"/>
    <mergeCell ref="F26:G26"/>
    <mergeCell ref="A23:E23"/>
    <mergeCell ref="F23:G23"/>
    <mergeCell ref="B3:E3"/>
    <mergeCell ref="B7:E7"/>
    <mergeCell ref="B10:E10"/>
    <mergeCell ref="A21:E21"/>
    <mergeCell ref="A22:G22"/>
    <mergeCell ref="A1:G1"/>
    <mergeCell ref="A24:E24"/>
    <mergeCell ref="F24:G24"/>
    <mergeCell ref="A25:E25"/>
    <mergeCell ref="F25:G25"/>
  </mergeCells>
  <conditionalFormatting sqref="F24">
    <cfRule type="containsText" dxfId="31" priority="24" operator="containsText" text="ΝΑΙ">
      <formula>NOT(ISERROR(SEARCH("ΝΑΙ",F24)))</formula>
    </cfRule>
  </conditionalFormatting>
  <conditionalFormatting sqref="F23:F24 F26">
    <cfRule type="containsText" dxfId="30" priority="20" operator="containsText" text="ΟΧΙ">
      <formula>NOT(ISERROR(SEARCH("ΟΧΙ",F23)))</formula>
    </cfRule>
    <cfRule type="containsText" dxfId="29" priority="21" operator="containsText" text="ΝΑΙ">
      <formula>NOT(ISERROR(SEARCH("ΝΑΙ",F23)))</formula>
    </cfRule>
    <cfRule type="containsText" dxfId="28" priority="22" operator="containsText" text="ΟΧΙ">
      <formula>NOT(ISERROR(SEARCH("ΟΧΙ",F23)))</formula>
    </cfRule>
    <cfRule type="containsText" dxfId="27" priority="23" operator="containsText" text="ΝΑΙ">
      <formula>NOT(ISERROR(SEARCH("ΝΑΙ",F23)))</formula>
    </cfRule>
  </conditionalFormatting>
  <conditionalFormatting sqref="F26">
    <cfRule type="containsText" dxfId="26" priority="18" operator="containsText" text="ΝΑΙ">
      <formula>NOT(ISERROR(SEARCH("ΝΑΙ",F26)))</formula>
    </cfRule>
  </conditionalFormatting>
  <conditionalFormatting sqref="F26">
    <cfRule type="containsText" dxfId="25" priority="16" operator="containsText" text="ΝΑΙ">
      <formula>NOT(ISERROR(SEARCH("ΝΑΙ",F26)))</formula>
    </cfRule>
  </conditionalFormatting>
  <conditionalFormatting sqref="F24">
    <cfRule type="containsText" dxfId="24" priority="14" operator="containsText" text="ΝΑΙ">
      <formula>NOT(ISERROR(SEARCH("ΝΑΙ",F24)))</formula>
    </cfRule>
  </conditionalFormatting>
  <conditionalFormatting sqref="F24">
    <cfRule type="containsText" dxfId="23" priority="12" operator="containsText" text="ΝΑΙ">
      <formula>NOT(ISERROR(SEARCH("ΝΑΙ",F24)))</formula>
    </cfRule>
  </conditionalFormatting>
  <conditionalFormatting sqref="F25">
    <cfRule type="containsText" dxfId="22" priority="8" operator="containsText" text="ΟΧΙ">
      <formula>NOT(ISERROR(SEARCH("ΟΧΙ",F25)))</formula>
    </cfRule>
    <cfRule type="containsText" dxfId="21" priority="9" operator="containsText" text="ΝΑΙ">
      <formula>NOT(ISERROR(SEARCH("ΝΑΙ",F25)))</formula>
    </cfRule>
    <cfRule type="containsText" dxfId="20" priority="10" operator="containsText" text="ΟΧΙ">
      <formula>NOT(ISERROR(SEARCH("ΟΧΙ",F25)))</formula>
    </cfRule>
    <cfRule type="containsText" dxfId="19" priority="11" operator="containsText" text="ΝΑΙ">
      <formula>NOT(ISERROR(SEARCH("ΝΑΙ",F25)))</formula>
    </cfRule>
  </conditionalFormatting>
  <conditionalFormatting sqref="F25">
    <cfRule type="containsText" dxfId="18" priority="6" operator="containsText" text="ΝΑΙ">
      <formula>NOT(ISERROR(SEARCH("ΝΑΙ",F25)))</formula>
    </cfRule>
  </conditionalFormatting>
  <conditionalFormatting sqref="F25">
    <cfRule type="containsText" dxfId="17" priority="4" operator="containsText" text="ΝΑΙ">
      <formula>NOT(ISERROR(SEARCH("ΝΑΙ",F25)))</formula>
    </cfRule>
  </conditionalFormatting>
  <conditionalFormatting sqref="G3:G21">
    <cfRule type="containsText" dxfId="16" priority="1" operator="containsText" text="Επανεξέταση">
      <formula>NOT(ISERROR(SEARCH("Επανεξέταση",G3)))</formula>
    </cfRule>
  </conditionalFormatting>
  <dataValidations count="1">
    <dataValidation type="decimal" allowBlank="1" showInputMessage="1" showErrorMessage="1" sqref="E11:E19 B4:C6 E8:E9 E4:E6 B8:C9 B11:C20">
      <formula1>1</formula1>
      <formula2>20</formula2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1" id="{06BD5973-4DCB-4BF0-85BF-2830BB3A18D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32" id="{6E6C81E1-7670-4D7E-86C0-9B286D1E354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F11:F20</xm:sqref>
        </x14:conditionalFormatting>
        <x14:conditionalFormatting xmlns:xm="http://schemas.microsoft.com/office/excel/2006/main">
          <x14:cfRule type="iconSet" priority="30" id="{26184FDE-3007-4602-B655-14DA874046F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F21</xm:sqref>
        </x14:conditionalFormatting>
        <x14:conditionalFormatting xmlns:xm="http://schemas.microsoft.com/office/excel/2006/main">
          <x14:cfRule type="iconSet" priority="29" id="{07B7DD50-53C7-45FD-A564-4EB54A20CCD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F8:F9 F4:F6</xm:sqref>
        </x14:conditionalFormatting>
        <x14:conditionalFormatting xmlns:xm="http://schemas.microsoft.com/office/excel/2006/main">
          <x14:cfRule type="iconSet" priority="28" id="{A61431F6-67E9-4727-9842-E95F2D61445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F3</xm:sqref>
        </x14:conditionalFormatting>
        <x14:conditionalFormatting xmlns:xm="http://schemas.microsoft.com/office/excel/2006/main">
          <x14:cfRule type="iconSet" priority="27" id="{C3567A98-86F7-43AD-9672-887260B6E51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F7</xm:sqref>
        </x14:conditionalFormatting>
        <x14:conditionalFormatting xmlns:xm="http://schemas.microsoft.com/office/excel/2006/main">
          <x14:cfRule type="iconSet" priority="26" id="{FBB01912-92E4-4C54-8460-F012D43BB4E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F23</xm:sqref>
        </x14:conditionalFormatting>
        <x14:conditionalFormatting xmlns:xm="http://schemas.microsoft.com/office/excel/2006/main">
          <x14:cfRule type="iconSet" priority="25" id="{FAE309FE-47E6-431A-A311-20A2859F0BCB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9" id="{67F62251-29D5-4070-9D69-0C38605485E2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17" id="{92F35BBA-DACD-47D0-86DB-2B3FEA7ADDDC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15" id="{0E71936E-7327-47BE-9666-9B153AAC12F5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3" id="{9F397119-4305-4CC7-BB71-77C7252E4751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7" id="{732D56DE-61DC-4EEC-B91F-FF6C0B23FA53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5" id="{AAF90A61-05CD-49C3-B8BA-31288C7D6ADC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2" id="{2CEFF936-0633-4F44-A3AF-B8F4BF60652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3" id="{A4B91217-779F-419D-8659-7091A1B427E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"/>
  <sheetViews>
    <sheetView workbookViewId="0">
      <selection sqref="A1:G1"/>
    </sheetView>
  </sheetViews>
  <sheetFormatPr defaultColWidth="0" defaultRowHeight="15" customHeight="1" zeroHeight="1" x14ac:dyDescent="0.25"/>
  <cols>
    <col min="1" max="1" width="69.42578125" customWidth="1"/>
    <col min="2" max="2" width="11.7109375" customWidth="1"/>
    <col min="3" max="3" width="11.28515625" customWidth="1"/>
    <col min="4" max="4" width="11.85546875" customWidth="1"/>
    <col min="5" max="5" width="11" customWidth="1"/>
    <col min="6" max="6" width="11.85546875" customWidth="1"/>
    <col min="7" max="7" width="15" customWidth="1"/>
    <col min="8" max="8" width="0" hidden="1" customWidth="1"/>
  </cols>
  <sheetData>
    <row r="1" spans="1:7" ht="32.25" customHeight="1" x14ac:dyDescent="0.25">
      <c r="A1" s="20" t="s">
        <v>30</v>
      </c>
      <c r="B1" s="20"/>
      <c r="C1" s="20"/>
      <c r="D1" s="20"/>
      <c r="E1" s="20"/>
      <c r="F1" s="20"/>
      <c r="G1" s="20"/>
    </row>
    <row r="2" spans="1:7" ht="31.5" customHeight="1" x14ac:dyDescent="0.25">
      <c r="A2" s="5" t="s">
        <v>0</v>
      </c>
      <c r="B2" s="5" t="s">
        <v>3</v>
      </c>
      <c r="C2" s="5" t="s">
        <v>4</v>
      </c>
      <c r="D2" s="5" t="s">
        <v>1</v>
      </c>
      <c r="E2" s="5" t="s">
        <v>2</v>
      </c>
      <c r="F2" s="5" t="s">
        <v>29</v>
      </c>
      <c r="G2" s="5" t="s">
        <v>28</v>
      </c>
    </row>
    <row r="3" spans="1:7" s="14" customFormat="1" x14ac:dyDescent="0.25">
      <c r="A3" s="6" t="s">
        <v>5</v>
      </c>
      <c r="B3" s="30"/>
      <c r="C3" s="31"/>
      <c r="D3" s="31"/>
      <c r="E3" s="31"/>
      <c r="F3" s="16">
        <f>IF(AND(F4&lt;&gt;"",F5&lt;&gt;"",F6&lt;&gt;""),ROUND(AVERAGE(F4,F5,F6),1),"")</f>
        <v>7.8</v>
      </c>
      <c r="G3" s="17"/>
    </row>
    <row r="4" spans="1:7" x14ac:dyDescent="0.25">
      <c r="A4" s="7" t="s">
        <v>6</v>
      </c>
      <c r="B4" s="19">
        <v>11</v>
      </c>
      <c r="C4" s="19">
        <v>11</v>
      </c>
      <c r="D4" s="2">
        <f>IF(AND(B4&gt;0,C4&gt;0),ROUND((B4+C4)/2,1),"")</f>
        <v>11</v>
      </c>
      <c r="E4" s="19">
        <v>7</v>
      </c>
      <c r="F4" s="3">
        <f>IF(AND(D4&lt;&gt;"",E4&lt;&gt;""),ROUND((D4+E4)/2,1),"")</f>
        <v>9</v>
      </c>
      <c r="G4" s="15" t="str">
        <f>IF(AND(F$3&lt;&gt;"",F$3&lt;10,F4&lt;&gt;"",F4&lt;10,F$23="ΝΑΙ",F$26="ΟΧΙ"),"Επανεξέταση","")</f>
        <v/>
      </c>
    </row>
    <row r="5" spans="1:7" x14ac:dyDescent="0.25">
      <c r="A5" s="8" t="s">
        <v>7</v>
      </c>
      <c r="B5" s="19">
        <v>14</v>
      </c>
      <c r="C5" s="19">
        <v>9</v>
      </c>
      <c r="D5" s="2">
        <f>IF(AND(B5&gt;0,C5&gt;0),ROUND((B5+C5)/2,1),"")</f>
        <v>11.5</v>
      </c>
      <c r="E5" s="19">
        <v>3</v>
      </c>
      <c r="F5" s="3">
        <f>IF(AND(D5&lt;&gt;"",E5&lt;&gt;""),ROUND((D5+E5)/2,1),"")</f>
        <v>7.3</v>
      </c>
      <c r="G5" s="15" t="str">
        <f>IF(AND(F$3&lt;&gt;"",F$3&lt;10,F5&lt;&gt;"",F5&lt;10,F$23="ΝΑΙ",F$26="ΟΧΙ"),"Επανεξέταση","")</f>
        <v/>
      </c>
    </row>
    <row r="6" spans="1:7" x14ac:dyDescent="0.25">
      <c r="A6" s="8" t="s">
        <v>8</v>
      </c>
      <c r="B6" s="19">
        <v>9</v>
      </c>
      <c r="C6" s="19">
        <v>9</v>
      </c>
      <c r="D6" s="2">
        <f>IF(AND(B6&gt;0,C6&gt;0),ROUND((B6+C6)/2,1),"")</f>
        <v>9</v>
      </c>
      <c r="E6" s="19">
        <v>5</v>
      </c>
      <c r="F6" s="3">
        <f>IF(AND(D6&lt;&gt;"",E6&lt;&gt;""),ROUND((D6+E6)/2,1),"")</f>
        <v>7</v>
      </c>
      <c r="G6" s="15" t="str">
        <f>IF(AND(F$3&lt;&gt;"",F$3&lt;10,F6&lt;&gt;"",F6&lt;10,F$23="ΝΑΙ",F$26="ΟΧΙ"),"Επανεξέταση","")</f>
        <v/>
      </c>
    </row>
    <row r="7" spans="1:7" x14ac:dyDescent="0.25">
      <c r="A7" s="9" t="s">
        <v>9</v>
      </c>
      <c r="B7" s="30"/>
      <c r="C7" s="31"/>
      <c r="D7" s="31"/>
      <c r="E7" s="31"/>
      <c r="F7" s="16">
        <f>IF(AND(F8&lt;&gt;"",F9&lt;&gt;""),ROUND(AVERAGE(F8,F9),1),"")</f>
        <v>13.7</v>
      </c>
      <c r="G7" s="17"/>
    </row>
    <row r="8" spans="1:7" x14ac:dyDescent="0.25">
      <c r="A8" s="10" t="s">
        <v>10</v>
      </c>
      <c r="B8" s="19">
        <v>18</v>
      </c>
      <c r="C8" s="19">
        <v>14</v>
      </c>
      <c r="D8" s="2">
        <f>IF(AND(B8&gt;0,C8&gt;0),ROUND((B8+C8)/2,1),"")</f>
        <v>16</v>
      </c>
      <c r="E8" s="19">
        <v>14</v>
      </c>
      <c r="F8" s="3">
        <f>IF(AND(D8&lt;&gt;"",E8&lt;&gt;""),ROUND((D8+E8)/2,1),"")</f>
        <v>15</v>
      </c>
      <c r="G8" s="15" t="str">
        <f>IF(AND(F$7&lt;&gt;"",F$7&lt;10,F8&lt;&gt;"",F8&lt;10,F$23="ΝΑΙ",F$26="ΟΧΙ"),"Επανεξέταση","")</f>
        <v/>
      </c>
    </row>
    <row r="9" spans="1:7" x14ac:dyDescent="0.25">
      <c r="A9" s="10" t="s">
        <v>11</v>
      </c>
      <c r="B9" s="19">
        <v>11</v>
      </c>
      <c r="C9" s="19">
        <v>10</v>
      </c>
      <c r="D9" s="2">
        <f>IF(AND(B9&gt;0,C9&gt;0),ROUND((B9+C9)/2,1),"")</f>
        <v>10.5</v>
      </c>
      <c r="E9" s="19">
        <v>14</v>
      </c>
      <c r="F9" s="3">
        <f>IF(AND(D9&lt;&gt;"",E9&lt;&gt;""),ROUND((D9+E9)/2,1),"")</f>
        <v>12.3</v>
      </c>
      <c r="G9" s="15" t="str">
        <f>IF(AND(F$7&lt;&gt;"",F$7&lt;10,F9&lt;&gt;"",F9&lt;10,F$23="ΝΑΙ",F$26="ΟΧΙ"),"Επανεξέταση","")</f>
        <v/>
      </c>
    </row>
    <row r="10" spans="1:7" x14ac:dyDescent="0.25">
      <c r="A10" s="11" t="s">
        <v>12</v>
      </c>
      <c r="B10" s="30"/>
      <c r="C10" s="31"/>
      <c r="D10" s="31"/>
      <c r="E10" s="31"/>
      <c r="F10" s="16">
        <f>IF(AND(F11&lt;&gt;"",F12&lt;&gt;"",F13&lt;&gt;""),ROUND(AVERAGE(F11,F12,F13),1),"")</f>
        <v>17.600000000000001</v>
      </c>
      <c r="G10" s="17"/>
    </row>
    <row r="11" spans="1:7" x14ac:dyDescent="0.25">
      <c r="A11" s="10" t="s">
        <v>13</v>
      </c>
      <c r="B11" s="19">
        <v>18</v>
      </c>
      <c r="C11" s="19">
        <v>18</v>
      </c>
      <c r="D11" s="2">
        <f t="shared" ref="D11:D20" si="0">IF(AND(B11&gt;0,C11&gt;0),ROUND((B11+C11)/2,1),"")</f>
        <v>18</v>
      </c>
      <c r="E11" s="19">
        <v>18</v>
      </c>
      <c r="F11" s="3">
        <f t="shared" ref="F11:F18" si="1">IF(AND(D11&lt;&gt;"",E11&lt;&gt;""),ROUND((D11+E11)/2,1),"")</f>
        <v>18</v>
      </c>
      <c r="G11" s="15" t="str">
        <f>IF(AND(F$10&lt;&gt;"",F$10&lt;8,F11&lt;&gt;"",F11&lt;8,F$23="ΝΑΙ",F$26="ΟΧΙ"),"Επανεξέταση","")</f>
        <v/>
      </c>
    </row>
    <row r="12" spans="1:7" x14ac:dyDescent="0.25">
      <c r="A12" s="10" t="s">
        <v>14</v>
      </c>
      <c r="B12" s="19">
        <v>17</v>
      </c>
      <c r="C12" s="19">
        <v>19</v>
      </c>
      <c r="D12" s="2">
        <f t="shared" si="0"/>
        <v>18</v>
      </c>
      <c r="E12" s="19">
        <v>14</v>
      </c>
      <c r="F12" s="3">
        <f t="shared" si="1"/>
        <v>16</v>
      </c>
      <c r="G12" s="15" t="str">
        <f>IF(AND(F$10&lt;&gt;"",F$10&lt;8,F12&lt;&gt;"",F12&lt;8,F$23="ΝΑΙ",F$26="ΟΧΙ"),"Επανεξέταση","")</f>
        <v/>
      </c>
    </row>
    <row r="13" spans="1:7" x14ac:dyDescent="0.25">
      <c r="A13" s="10" t="s">
        <v>15</v>
      </c>
      <c r="B13" s="19">
        <v>16</v>
      </c>
      <c r="C13" s="19">
        <v>19</v>
      </c>
      <c r="D13" s="2">
        <f t="shared" si="0"/>
        <v>17.5</v>
      </c>
      <c r="E13" s="19">
        <v>20</v>
      </c>
      <c r="F13" s="3">
        <f t="shared" si="1"/>
        <v>18.8</v>
      </c>
      <c r="G13" s="15" t="str">
        <f>IF(AND(F$10&lt;&gt;"",F$10&lt;8,F13&lt;&gt;"",F13&lt;8,F$23="ΝΑΙ",F$26="ΟΧΙ"),"Επανεξέταση","")</f>
        <v/>
      </c>
    </row>
    <row r="14" spans="1:7" x14ac:dyDescent="0.25">
      <c r="A14" s="12" t="s">
        <v>18</v>
      </c>
      <c r="B14" s="19">
        <v>8</v>
      </c>
      <c r="C14" s="19">
        <v>9</v>
      </c>
      <c r="D14" s="2">
        <f t="shared" si="0"/>
        <v>8.5</v>
      </c>
      <c r="E14" s="19">
        <v>8</v>
      </c>
      <c r="F14" s="3">
        <f t="shared" si="1"/>
        <v>8.3000000000000007</v>
      </c>
      <c r="G14" s="15" t="str">
        <f t="shared" ref="G14:G21" si="2">IF(AND(F14&lt;&gt;"",F14&lt;8,F$23="ΝΑΙ"),"Επανεξέταση","")</f>
        <v/>
      </c>
    </row>
    <row r="15" spans="1:7" x14ac:dyDescent="0.25">
      <c r="A15" s="12" t="s">
        <v>17</v>
      </c>
      <c r="B15" s="19">
        <v>9</v>
      </c>
      <c r="C15" s="19">
        <v>11</v>
      </c>
      <c r="D15" s="2">
        <f t="shared" si="0"/>
        <v>10</v>
      </c>
      <c r="E15" s="19">
        <v>6</v>
      </c>
      <c r="F15" s="3">
        <f t="shared" si="1"/>
        <v>8</v>
      </c>
      <c r="G15" s="15" t="str">
        <f t="shared" si="2"/>
        <v/>
      </c>
    </row>
    <row r="16" spans="1:7" x14ac:dyDescent="0.25">
      <c r="A16" s="12" t="s">
        <v>16</v>
      </c>
      <c r="B16" s="19">
        <v>12</v>
      </c>
      <c r="C16" s="19">
        <v>12</v>
      </c>
      <c r="D16" s="2">
        <f t="shared" si="0"/>
        <v>12</v>
      </c>
      <c r="E16" s="19">
        <v>8</v>
      </c>
      <c r="F16" s="3">
        <f t="shared" si="1"/>
        <v>10</v>
      </c>
      <c r="G16" s="15" t="str">
        <f t="shared" si="2"/>
        <v/>
      </c>
    </row>
    <row r="17" spans="1:7" x14ac:dyDescent="0.25">
      <c r="A17" s="12" t="s">
        <v>20</v>
      </c>
      <c r="B17" s="19">
        <v>17</v>
      </c>
      <c r="C17" s="19">
        <v>16</v>
      </c>
      <c r="D17" s="2">
        <f t="shared" si="0"/>
        <v>16.5</v>
      </c>
      <c r="E17" s="19">
        <v>7</v>
      </c>
      <c r="F17" s="3">
        <f t="shared" si="1"/>
        <v>11.8</v>
      </c>
      <c r="G17" s="15" t="str">
        <f t="shared" si="2"/>
        <v/>
      </c>
    </row>
    <row r="18" spans="1:7" x14ac:dyDescent="0.25">
      <c r="A18" s="12" t="s">
        <v>22</v>
      </c>
      <c r="B18" s="19">
        <v>18</v>
      </c>
      <c r="C18" s="19">
        <v>18</v>
      </c>
      <c r="D18" s="2">
        <f t="shared" si="0"/>
        <v>18</v>
      </c>
      <c r="E18" s="19">
        <v>7</v>
      </c>
      <c r="F18" s="3">
        <f t="shared" si="1"/>
        <v>12.5</v>
      </c>
      <c r="G18" s="15" t="str">
        <f t="shared" si="2"/>
        <v/>
      </c>
    </row>
    <row r="19" spans="1:7" x14ac:dyDescent="0.25">
      <c r="A19" s="12" t="s">
        <v>21</v>
      </c>
      <c r="B19" s="19">
        <v>20</v>
      </c>
      <c r="C19" s="19">
        <v>20</v>
      </c>
      <c r="D19" s="2">
        <f t="shared" si="0"/>
        <v>20</v>
      </c>
      <c r="E19" s="13"/>
      <c r="F19" s="3">
        <f>D19</f>
        <v>20</v>
      </c>
      <c r="G19" s="18"/>
    </row>
    <row r="20" spans="1:7" x14ac:dyDescent="0.25">
      <c r="A20" s="11" t="s">
        <v>19</v>
      </c>
      <c r="B20" s="19">
        <v>20</v>
      </c>
      <c r="C20" s="19">
        <v>20</v>
      </c>
      <c r="D20" s="2">
        <f t="shared" si="0"/>
        <v>20</v>
      </c>
      <c r="E20" s="13"/>
      <c r="F20" s="3">
        <f>D20</f>
        <v>20</v>
      </c>
      <c r="G20" s="18"/>
    </row>
    <row r="21" spans="1:7" ht="18.75" x14ac:dyDescent="0.3">
      <c r="A21" s="27" t="s">
        <v>23</v>
      </c>
      <c r="B21" s="28"/>
      <c r="C21" s="28"/>
      <c r="D21" s="28"/>
      <c r="E21" s="29"/>
      <c r="F21" s="4">
        <f>IF(AND(F3&lt;&gt;"",F7&lt;&gt;"",F10&lt;&gt;"",F14&lt;&gt;"",F15&lt;&gt;"",F16&lt;&gt;"",F17&lt;&gt;"",F18&lt;&gt;"",F19&lt;&gt;"",F20&lt;&gt;""),ROUND(AVERAGE(F3,F7,F10,F14,F15,F16,F17,F18,F19,F20),1),"")</f>
        <v>13</v>
      </c>
      <c r="G21" s="15" t="str">
        <f t="shared" si="2"/>
        <v/>
      </c>
    </row>
    <row r="22" spans="1:7" ht="18.75" x14ac:dyDescent="0.3">
      <c r="A22" s="32" t="str">
        <f>IF(F21="","",IF(F23="ΟΧΙ","Επαναλαμβάνει την τάξη",IF(COUNTIF(G4:G20,"Επανεξέταση")&gt;0,"Εξετάζεται ξανά σε κάποια μαθήματα","Προάγεται")))</f>
        <v>Προάγεται</v>
      </c>
      <c r="B22" s="32"/>
      <c r="C22" s="32"/>
      <c r="D22" s="32"/>
      <c r="E22" s="32"/>
      <c r="F22" s="32"/>
      <c r="G22" s="32"/>
    </row>
    <row r="23" spans="1:7" ht="18.75" customHeight="1" x14ac:dyDescent="0.25">
      <c r="A23" s="21" t="s">
        <v>25</v>
      </c>
      <c r="B23" s="22"/>
      <c r="C23" s="22"/>
      <c r="D23" s="22"/>
      <c r="E23" s="23"/>
      <c r="F23" s="33" t="str">
        <f>IF(F21&lt;&gt;"",IF(F21&gt;=10,"ΝΑΙ","ΟΧΙ"),"")</f>
        <v>ΝΑΙ</v>
      </c>
      <c r="G23" s="34"/>
    </row>
    <row r="24" spans="1:7" ht="15.75" x14ac:dyDescent="0.25">
      <c r="A24" s="21" t="s">
        <v>26</v>
      </c>
      <c r="B24" s="22"/>
      <c r="C24" s="22"/>
      <c r="D24" s="22"/>
      <c r="E24" s="23"/>
      <c r="F24" s="35" t="str">
        <f>IF(OR(AND(F3&lt;&gt;"",F3&lt;10),AND(F7&lt;&gt;"",F7&lt;10)),"ΟΧΙ",IF(AND(F3&lt;&gt;"",F7&lt;&gt;""),"ΝΑΙ",""))</f>
        <v>ΟΧΙ</v>
      </c>
      <c r="G24" s="36"/>
    </row>
    <row r="25" spans="1:7" ht="15.75" x14ac:dyDescent="0.25">
      <c r="A25" s="21" t="s">
        <v>27</v>
      </c>
      <c r="B25" s="22"/>
      <c r="C25" s="22"/>
      <c r="D25" s="22"/>
      <c r="E25" s="23"/>
      <c r="F25" s="35" t="str">
        <f>IF(OR(AND(F10&lt;&gt;"",F10&lt;8),AND(F14&lt;&gt;"",F14&lt;8),AND(F15&lt;&gt;"",F15&lt;8),AND(F16&lt;&gt;"",F16&lt;8),AND(F17&lt;&gt;"",F17&lt;8),AND(F18&lt;&gt;"",F18&lt;8),AND(F19&lt;&gt;"",F19&lt;8),AND(F20&lt;&gt;"",F20&lt;8)),"ΟΧΙ",IF(AND(F10&lt;&gt;"",F14&lt;&gt;"",F15&lt;&gt;"",F16&lt;&gt;"",F17&lt;&gt;"",F18&lt;&gt;"",F19&lt;&gt;"",F20&lt;&gt;""),"ΝΑΙ",""))</f>
        <v>ΝΑΙ</v>
      </c>
      <c r="G25" s="36"/>
    </row>
    <row r="26" spans="1:7" ht="36" customHeight="1" x14ac:dyDescent="0.25">
      <c r="A26" s="24" t="s">
        <v>24</v>
      </c>
      <c r="B26" s="25"/>
      <c r="C26" s="25"/>
      <c r="D26" s="25"/>
      <c r="E26" s="26"/>
      <c r="F26" s="35" t="str">
        <f>IF(OR(F3="",F7="",F10=""),"",IF(OR(AND(F3&lt;8,F7&lt;8),ROUND(AVERAGE(F3,F7,F10),1)&lt;12.5),"ΟΧΙ","ΝΑΙ"))</f>
        <v>ΝΑΙ</v>
      </c>
      <c r="G26" s="36"/>
    </row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</sheetData>
  <sheetProtection password="F241" sheet="1" objects="1" scenarios="1" selectLockedCells="1"/>
  <mergeCells count="14">
    <mergeCell ref="A26:E26"/>
    <mergeCell ref="F26:G26"/>
    <mergeCell ref="A23:E23"/>
    <mergeCell ref="F23:G23"/>
    <mergeCell ref="B3:E3"/>
    <mergeCell ref="B7:E7"/>
    <mergeCell ref="B10:E10"/>
    <mergeCell ref="A21:E21"/>
    <mergeCell ref="A22:G22"/>
    <mergeCell ref="A1:G1"/>
    <mergeCell ref="A24:E24"/>
    <mergeCell ref="F24:G24"/>
    <mergeCell ref="A25:E25"/>
    <mergeCell ref="F25:G25"/>
  </mergeCells>
  <conditionalFormatting sqref="F24">
    <cfRule type="containsText" dxfId="15" priority="24" operator="containsText" text="ΝΑΙ">
      <formula>NOT(ISERROR(SEARCH("ΝΑΙ",F24)))</formula>
    </cfRule>
  </conditionalFormatting>
  <conditionalFormatting sqref="F23:F24 F26">
    <cfRule type="containsText" dxfId="14" priority="20" operator="containsText" text="ΟΧΙ">
      <formula>NOT(ISERROR(SEARCH("ΟΧΙ",F23)))</formula>
    </cfRule>
    <cfRule type="containsText" dxfId="13" priority="21" operator="containsText" text="ΝΑΙ">
      <formula>NOT(ISERROR(SEARCH("ΝΑΙ",F23)))</formula>
    </cfRule>
    <cfRule type="containsText" dxfId="12" priority="22" operator="containsText" text="ΟΧΙ">
      <formula>NOT(ISERROR(SEARCH("ΟΧΙ",F23)))</formula>
    </cfRule>
    <cfRule type="containsText" dxfId="11" priority="23" operator="containsText" text="ΝΑΙ">
      <formula>NOT(ISERROR(SEARCH("ΝΑΙ",F23)))</formula>
    </cfRule>
  </conditionalFormatting>
  <conditionalFormatting sqref="F26">
    <cfRule type="containsText" dxfId="10" priority="18" operator="containsText" text="ΝΑΙ">
      <formula>NOT(ISERROR(SEARCH("ΝΑΙ",F26)))</formula>
    </cfRule>
  </conditionalFormatting>
  <conditionalFormatting sqref="F26">
    <cfRule type="containsText" dxfId="9" priority="16" operator="containsText" text="ΝΑΙ">
      <formula>NOT(ISERROR(SEARCH("ΝΑΙ",F26)))</formula>
    </cfRule>
  </conditionalFormatting>
  <conditionalFormatting sqref="F24">
    <cfRule type="containsText" dxfId="8" priority="14" operator="containsText" text="ΝΑΙ">
      <formula>NOT(ISERROR(SEARCH("ΝΑΙ",F24)))</formula>
    </cfRule>
  </conditionalFormatting>
  <conditionalFormatting sqref="F24">
    <cfRule type="containsText" dxfId="7" priority="12" operator="containsText" text="ΝΑΙ">
      <formula>NOT(ISERROR(SEARCH("ΝΑΙ",F24)))</formula>
    </cfRule>
  </conditionalFormatting>
  <conditionalFormatting sqref="F25">
    <cfRule type="containsText" dxfId="6" priority="8" operator="containsText" text="ΟΧΙ">
      <formula>NOT(ISERROR(SEARCH("ΟΧΙ",F25)))</formula>
    </cfRule>
    <cfRule type="containsText" dxfId="5" priority="9" operator="containsText" text="ΝΑΙ">
      <formula>NOT(ISERROR(SEARCH("ΝΑΙ",F25)))</formula>
    </cfRule>
    <cfRule type="containsText" dxfId="4" priority="10" operator="containsText" text="ΟΧΙ">
      <formula>NOT(ISERROR(SEARCH("ΟΧΙ",F25)))</formula>
    </cfRule>
    <cfRule type="containsText" dxfId="3" priority="11" operator="containsText" text="ΝΑΙ">
      <formula>NOT(ISERROR(SEARCH("ΝΑΙ",F25)))</formula>
    </cfRule>
  </conditionalFormatting>
  <conditionalFormatting sqref="F25">
    <cfRule type="containsText" dxfId="2" priority="6" operator="containsText" text="ΝΑΙ">
      <formula>NOT(ISERROR(SEARCH("ΝΑΙ",F25)))</formula>
    </cfRule>
  </conditionalFormatting>
  <conditionalFormatting sqref="F25">
    <cfRule type="containsText" dxfId="1" priority="4" operator="containsText" text="ΝΑΙ">
      <formula>NOT(ISERROR(SEARCH("ΝΑΙ",F25)))</formula>
    </cfRule>
  </conditionalFormatting>
  <conditionalFormatting sqref="G3:G21">
    <cfRule type="containsText" dxfId="0" priority="1" operator="containsText" text="Επανεξέταση">
      <formula>NOT(ISERROR(SEARCH("Επανεξέταση",G3)))</formula>
    </cfRule>
  </conditionalFormatting>
  <dataValidations count="1">
    <dataValidation type="decimal" allowBlank="1" showInputMessage="1" showErrorMessage="1" sqref="E11:E19 B4:C6 E8:E9 E4:E6 B8:C9 B11:C20">
      <formula1>1</formula1>
      <formula2>20</formula2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1" id="{F0B5BC73-EEBE-44F1-8F8B-614D417C0A0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32" id="{565DE535-6F75-4246-8D67-5680CE812B3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F11:F20</xm:sqref>
        </x14:conditionalFormatting>
        <x14:conditionalFormatting xmlns:xm="http://schemas.microsoft.com/office/excel/2006/main">
          <x14:cfRule type="iconSet" priority="30" id="{1CD61A8D-A938-4D71-B141-F283EA397B1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F21</xm:sqref>
        </x14:conditionalFormatting>
        <x14:conditionalFormatting xmlns:xm="http://schemas.microsoft.com/office/excel/2006/main">
          <x14:cfRule type="iconSet" priority="29" id="{5673CE27-7006-45DD-8AD7-9D6A6BD5BA3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F8:F9 F4:F6</xm:sqref>
        </x14:conditionalFormatting>
        <x14:conditionalFormatting xmlns:xm="http://schemas.microsoft.com/office/excel/2006/main">
          <x14:cfRule type="iconSet" priority="28" id="{60580403-8409-4F43-A878-83524EDD3CA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F3</xm:sqref>
        </x14:conditionalFormatting>
        <x14:conditionalFormatting xmlns:xm="http://schemas.microsoft.com/office/excel/2006/main">
          <x14:cfRule type="iconSet" priority="27" id="{CDC4EDF0-9FC9-4767-AFA8-7615E06ECBB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F7</xm:sqref>
        </x14:conditionalFormatting>
        <x14:conditionalFormatting xmlns:xm="http://schemas.microsoft.com/office/excel/2006/main">
          <x14:cfRule type="iconSet" priority="26" id="{11735278-6674-47C9-BF62-EC390EDE72E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F23</xm:sqref>
        </x14:conditionalFormatting>
        <x14:conditionalFormatting xmlns:xm="http://schemas.microsoft.com/office/excel/2006/main">
          <x14:cfRule type="iconSet" priority="25" id="{3CAE31C6-C72F-4A7F-B80C-12F524CF7512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9" id="{9C073A73-E8EE-4DB1-A3C1-053489B86465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17" id="{B35D863C-CBD8-40E7-94A1-0BD4F393B73D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F26</xm:sqref>
        </x14:conditionalFormatting>
        <x14:conditionalFormatting xmlns:xm="http://schemas.microsoft.com/office/excel/2006/main">
          <x14:cfRule type="iconSet" priority="15" id="{2FEB6176-46E7-4917-AF68-956102BB2B0C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3" id="{5BF57AA9-D79B-4F2C-BE64-EBD488FCBB62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7" id="{B63115C4-1D79-47A0-86CE-54FE807439B5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5" id="{9C473E32-753F-4D38-A912-8AFE78AEC3D4}">
            <x14:iconSet iconSet="3Symbols2" custom="1">
              <x14:cfvo type="percent">
                <xm:f>0</xm:f>
              </x14:cfvo>
              <x14:cfvo type="formula">
                <xm:f>"ΟΧΙ"</xm:f>
              </x14:cfvo>
              <x14:cfvo type="formula">
                <xm:f>"ΝΑΙ"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</xm:sqref>
        </x14:conditionalFormatting>
        <x14:conditionalFormatting xmlns:xm="http://schemas.microsoft.com/office/excel/2006/main">
          <x14:cfRule type="iconSet" priority="2" id="{2F356D9E-0DCF-4B5A-8910-FA70FD658F4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8</xm:f>
              </x14:cfvo>
              <x14:cfIcon iconSet="NoIcons" iconId="0"/>
              <x14:cfIcon iconSet="3Symbols2" iconId="0"/>
              <x14:cfIcon iconSet="3Symbols2" iconId="2"/>
            </x14:iconSet>
          </x14:cfRule>
          <x14:cfRule type="iconSet" priority="3" id="{649FFCDB-400A-4E48-A2C8-2D72C7FA56F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0"/>
              <x14:cfIcon iconSet="3Symbols2" iconId="2"/>
            </x14:iconSet>
          </x14:cfRule>
          <xm:sqref>F10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Νέο Λύκειο - Α' Λυκείου</vt:lpstr>
      <vt:lpstr>Σενάριο 1 - Επανάληψη Τάξης</vt:lpstr>
      <vt:lpstr>Σενάριο 2 - Επανεξέταση</vt:lpstr>
      <vt:lpstr>Σενάριο 3 - Προαγωγή</vt:lpstr>
      <vt:lpstr>Σενάριο 4 - 4ο Κριτήριο</vt:lpstr>
      <vt:lpstr>'Νέο Λύκειο - Α'' Λυκείου'!Print_Area</vt:lpstr>
      <vt:lpstr>'Σενάριο 1 - Επανάληψη Τάξης'!Print_Area</vt:lpstr>
      <vt:lpstr>'Σενάριο 2 - Επανεξέταση'!Print_Area</vt:lpstr>
      <vt:lpstr>'Σενάριο 3 - Προαγωγή'!Print_Area</vt:lpstr>
      <vt:lpstr>'Σενάριο 4 - 4ο Κριτήριο'!Print_Area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Spyros</dc:creator>
  <cp:lastModifiedBy>Spyros</cp:lastModifiedBy>
  <dcterms:created xsi:type="dcterms:W3CDTF">2012-12-10T16:50:31Z</dcterms:created>
  <dcterms:modified xsi:type="dcterms:W3CDTF">2014-10-12T11:39:41Z</dcterms:modified>
</cp:coreProperties>
</file>